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25" windowHeight="9600" tabRatio="731" activeTab="0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" sheetId="8" r:id="rId8"/>
    <sheet name="KontrolaF" sheetId="9" r:id="rId9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8">'KontrolaF'!$G$22</definedName>
    <definedName name="Odstupanje2" localSheetId="8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2">'K9OOSO'!$A$1:$E$26</definedName>
    <definedName name="_xlnm.Print_Area" localSheetId="6">'Krv1'!$A$1:$I$29</definedName>
    <definedName name="_xlnm.Print_Area" localSheetId="7">'Krv2'!$A$1:$G$299</definedName>
    <definedName name="_xlnm.Print_Area" localSheetId="1">'Obrazac5'!$A$1:$K$560</definedName>
    <definedName name="_xlnm.Print_Area" localSheetId="3">'OZPR'!$A$1:$H$311</definedName>
    <definedName name="_xlnm.Print_Titles" localSheetId="7">'Krv2'!$25:$28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<sst xmlns="http://schemas.openxmlformats.org/spreadsheetml/2006/main" count="2461" uniqueCount="1049">
  <si>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</si>
  <si>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</si>
  <si>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</si>
  <si>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</si>
  <si>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</si>
  <si>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</si>
  <si>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</si>
  <si>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</si>
  <si>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</si>
  <si>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</si>
  <si>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</si>
  <si>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</si>
  <si>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</si>
  <si>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</si>
  <si>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</si>
  <si>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</si>
  <si>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</si>
  <si>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</si>
  <si>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</si>
  <si>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</si>
  <si>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</si>
  <si>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</si>
  <si>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</si>
  <si>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</si>
  <si>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</si>
  <si>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</si>
  <si>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</si>
  <si>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</si>
  <si>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</si>
  <si>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</si>
  <si>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</si>
  <si>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</si>
  <si>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</si>
  <si>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</si>
  <si>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</si>
  <si>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</si>
  <si>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</si>
  <si>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</si>
  <si>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</si>
  <si>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</si>
  <si>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</si>
  <si>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</si>
  <si>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</si>
  <si>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</si>
  <si>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</si>
  <si>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</si>
  <si>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</si>
  <si>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</si>
  <si>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</si>
  <si>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</si>
  <si>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</si>
  <si>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</si>
  <si>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</si>
  <si>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</si>
  <si>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</si>
  <si>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</si>
  <si>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</si>
  <si>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</si>
  <si>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</si>
  <si>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</si>
  <si>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</si>
  <si>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</si>
  <si>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</si>
  <si>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</si>
  <si>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</si>
  <si>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</si>
  <si>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</si>
  <si>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</si>
  <si>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</si>
  <si>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</si>
  <si>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</si>
  <si>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</si>
  <si>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</si>
  <si>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</si>
  <si>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</si>
  <si>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</si>
  <si>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</si>
  <si>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</si>
  <si>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</si>
  <si>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</si>
  <si>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</si>
  <si>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</si>
  <si>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</si>
  <si>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</si>
  <si>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</si>
  <si>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</si>
  <si>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</si>
  <si>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</si>
  <si>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</si>
  <si>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</si>
  <si>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</si>
  <si>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</si>
  <si>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</si>
  <si>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</si>
  <si>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</si>
  <si>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</si>
  <si>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</si>
  <si>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</si>
  <si>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</si>
  <si>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</si>
  <si>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</si>
  <si>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</si>
  <si>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</si>
  <si>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</si>
  <si>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</si>
  <si>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</si>
  <si>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</si>
  <si>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</si>
  <si>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</si>
  <si>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</si>
  <si>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</si>
  <si>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</si>
  <si>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</si>
  <si>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</si>
  <si>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</si>
  <si>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</si>
  <si>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</si>
  <si>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</si>
  <si>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</si>
  <si>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</si>
  <si>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</si>
  <si>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</si>
  <si>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</si>
  <si>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</si>
  <si>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</si>
  <si>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</si>
  <si>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</si>
  <si>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</si>
  <si>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</si>
  <si>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</si>
  <si>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</si>
  <si>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</si>
  <si>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</si>
  <si>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</si>
  <si>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</si>
  <si>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</si>
  <si>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</si>
  <si>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</si>
  <si>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</si>
  <si>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</si>
  <si>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</si>
  <si>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</si>
  <si>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</si>
  <si>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</si>
  <si>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</si>
  <si>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</si>
  <si>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</si>
  <si>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</si>
  <si>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</si>
  <si>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</si>
  <si>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</si>
  <si>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</si>
  <si>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</si>
  <si>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</si>
  <si>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</si>
  <si>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</si>
  <si>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</si>
  <si>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</si>
  <si>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</si>
  <si>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</si>
  <si>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</si>
  <si>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</si>
  <si>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</si>
  <si>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</si>
  <si>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</si>
  <si>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</si>
  <si>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</si>
  <si>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</si>
  <si>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</si>
  <si>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</si>
  <si>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</si>
  <si>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</si>
  <si>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</si>
  <si>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</si>
  <si>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</si>
  <si>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</si>
  <si>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</si>
  <si>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</si>
  <si>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</si>
  <si>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</si>
  <si>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</si>
  <si>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</si>
  <si>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</si>
  <si>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</si>
  <si>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</si>
  <si>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</si>
  <si>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</si>
  <si>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</si>
  <si>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</si>
  <si>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</si>
  <si>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</si>
  <si>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</si>
  <si>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</si>
  <si>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</si>
  <si>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</si>
  <si>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</si>
  <si>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</si>
  <si>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</si>
  <si>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</si>
  <si>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</si>
  <si>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</si>
  <si>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</si>
  <si>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</si>
  <si>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</si>
  <si>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</si>
  <si>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</si>
  <si>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</si>
  <si>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</si>
  <si>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</si>
  <si>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</si>
  <si>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</si>
  <si>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</si>
  <si>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</si>
  <si>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</si>
  <si>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</si>
  <si>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</si>
  <si>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</si>
  <si>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</si>
  <si>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</si>
  <si>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</si>
  <si>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</si>
  <si>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</si>
  <si>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</si>
  <si>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</si>
  <si>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</si>
  <si>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</si>
  <si>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</si>
  <si>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</si>
  <si>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</si>
  <si>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</si>
  <si>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</si>
  <si>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</si>
  <si>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</si>
  <si>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</si>
  <si>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</si>
  <si>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</si>
  <si>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</si>
  <si>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</si>
  <si>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</si>
  <si>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</si>
  <si>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</si>
  <si>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</si>
  <si>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</si>
  <si>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</si>
  <si>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</si>
  <si>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</si>
  <si>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</si>
  <si>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</si>
  <si>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</si>
  <si>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</si>
  <si>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</si>
  <si>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</si>
  <si>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</si>
  <si>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</si>
  <si>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</si>
  <si>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</si>
  <si>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</si>
  <si>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</si>
  <si>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</si>
  <si>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</si>
  <si>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</si>
  <si>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</si>
  <si>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</si>
  <si>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</si>
  <si>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</si>
  <si>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</si>
  <si>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</si>
  <si>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</si>
  <si>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</si>
  <si>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</si>
  <si>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</si>
  <si>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</si>
  <si>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</si>
  <si>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</si>
  <si>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</si>
  <si>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</si>
  <si>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</si>
  <si>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</si>
  <si>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</si>
  <si>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</si>
  <si>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</si>
  <si>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</si>
  <si>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</si>
  <si>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</si>
  <si>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</si>
  <si>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</si>
  <si>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</si>
  <si>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</si>
  <si>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</si>
  <si>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</si>
  <si>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</si>
  <si>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</si>
  <si>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</si>
  <si>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</si>
  <si>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</si>
  <si>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</si>
  <si>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</si>
  <si>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</si>
  <si>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</si>
  <si>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</si>
  <si>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</si>
  <si>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</si>
  <si>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</si>
  <si>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</si>
  <si>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</si>
  <si>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</si>
  <si>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</si>
  <si>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</si>
  <si>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</si>
  <si>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</si>
  <si>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</si>
  <si>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</si>
  <si>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</si>
  <si>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</si>
  <si>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</si>
  <si>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</si>
  <si>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</si>
  <si>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</si>
  <si>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</si>
  <si>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</si>
  <si>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</si>
  <si>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</si>
  <si>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</si>
  <si>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</si>
  <si>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</si>
  <si>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</si>
  <si>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</si>
  <si>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</si>
  <si>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</si>
  <si>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</si>
  <si>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</si>
  <si>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</si>
  <si>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</si>
  <si>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</si>
  <si>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</si>
  <si>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</si>
  <si>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</si>
  <si>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</si>
  <si>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</si>
  <si>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</si>
  <si>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</si>
  <si>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</si>
  <si>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</si>
  <si>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</si>
  <si>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</si>
  <si>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</si>
  <si>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</si>
  <si>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</si>
  <si>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</si>
  <si>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</si>
  <si>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</si>
  <si>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</si>
  <si>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</si>
  <si>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</si>
  <si>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</si>
  <si>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</si>
  <si>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</si>
  <si>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</si>
  <si>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</si>
  <si>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</si>
  <si>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</si>
  <si>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</si>
  <si>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</si>
  <si>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</si>
  <si>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</si>
  <si>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</si>
  <si>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</si>
  <si>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</si>
  <si>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</si>
  <si>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</si>
  <si>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</si>
  <si>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</si>
  <si>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</si>
  <si>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</si>
  <si>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</si>
  <si>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</si>
  <si>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</si>
  <si>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</si>
  <si>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</si>
  <si>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</si>
  <si>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</si>
  <si>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</si>
  <si>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</si>
  <si>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</si>
  <si>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</si>
  <si>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</si>
  <si>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</si>
  <si>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</si>
  <si>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</si>
  <si>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</si>
  <si>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</si>
  <si>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</si>
  <si>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</si>
  <si>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</si>
  <si>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</si>
  <si>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</si>
  <si>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</si>
  <si>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</si>
  <si>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</si>
  <si>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</si>
  <si>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</si>
  <si>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</si>
  <si>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</si>
  <si>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</si>
  <si>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</si>
  <si>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</si>
  <si>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</si>
  <si>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</si>
  <si>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</si>
  <si>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</si>
  <si>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</si>
  <si>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</si>
  <si>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</si>
  <si>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</si>
  <si>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</si>
  <si>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</si>
  <si>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</si>
  <si>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</si>
  <si>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</si>
  <si>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</si>
  <si>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</si>
  <si>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</si>
  <si>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</si>
  <si>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</si>
  <si>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</si>
  <si>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</si>
  <si>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</si>
  <si>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</si>
  <si>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</si>
  <si>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</si>
  <si>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</si>
  <si>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</si>
  <si>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</si>
  <si>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</si>
  <si>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</si>
  <si>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</si>
  <si>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</si>
  <si>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</si>
  <si>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</si>
  <si>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</si>
  <si>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</si>
  <si>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</si>
  <si>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</si>
  <si>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</si>
  <si>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</si>
  <si>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</si>
  <si>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</si>
  <si>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</si>
  <si>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</si>
  <si>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</si>
  <si>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</si>
  <si>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</si>
  <si>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</si>
  <si>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</si>
  <si>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</si>
  <si>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</si>
  <si>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</si>
  <si>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</si>
  <si>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</si>
  <si>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</si>
  <si>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</si>
  <si>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</si>
  <si>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</si>
  <si>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</si>
  <si>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</si>
  <si>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</si>
  <si>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</si>
  <si>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</si>
  <si>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</si>
  <si>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</si>
  <si>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</si>
  <si>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</si>
  <si>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</si>
  <si>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</si>
  <si>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</si>
  <si>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</si>
  <si>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</si>
  <si>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</si>
  <si>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</si>
  <si>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</si>
  <si>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</si>
  <si>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</si>
  <si>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</si>
  <si>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</si>
  <si>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</si>
  <si>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</si>
  <si>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</si>
  <si>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</si>
  <si>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</si>
  <si>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</si>
  <si>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</si>
  <si>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</si>
  <si>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</si>
  <si>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</si>
  <si>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</si>
  <si>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</si>
  <si>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</si>
  <si>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</si>
  <si>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</si>
  <si>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</si>
  <si>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</si>
  <si>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</si>
  <si>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</si>
  <si>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</si>
  <si>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</si>
  <si>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</si>
  <si>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</si>
  <si>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</si>
  <si>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</si>
  <si>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</si>
  <si>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</si>
  <si>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</si>
  <si>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</si>
  <si>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</si>
  <si>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</si>
  <si>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</si>
  <si>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</si>
  <si>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</si>
  <si>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</si>
  <si>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</si>
  <si>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</si>
  <si>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</si>
  <si>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</si>
  <si>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</si>
  <si>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</si>
  <si>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</si>
  <si>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</si>
  <si>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</si>
  <si>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</si>
  <si>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</si>
  <si>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</si>
  <si>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</si>
  <si>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</si>
  <si>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</si>
  <si>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</si>
  <si>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</si>
  <si>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</si>
  <si>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</si>
  <si>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</si>
  <si>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</si>
  <si>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</si>
  <si>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</si>
  <si>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</si>
  <si>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</si>
  <si>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</si>
  <si>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</si>
  <si>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</si>
  <si>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</si>
  <si>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</si>
  <si>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</si>
  <si>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</si>
  <si>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</si>
  <si>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</si>
  <si>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</si>
  <si>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</si>
  <si>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</si>
  <si>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</si>
  <si>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</si>
  <si>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</si>
  <si>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</si>
  <si>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</si>
  <si>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</si>
  <si>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</si>
  <si>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</si>
  <si>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</si>
  <si>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</si>
  <si>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</si>
  <si>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</si>
  <si>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</si>
  <si>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</si>
  <si>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</si>
  <si>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</si>
  <si>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</si>
  <si>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</si>
  <si>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</si>
  <si>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</si>
  <si>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</si>
  <si>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</si>
  <si>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</si>
  <si>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</si>
  <si>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</si>
  <si>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</si>
  <si>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</si>
  <si>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</si>
  <si>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</si>
  <si>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</si>
  <si>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</si>
  <si>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</si>
  <si>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</si>
  <si>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</si>
  <si>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</si>
  <si>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</si>
  <si>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</si>
  <si>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</si>
  <si>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</si>
  <si>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</si>
  <si>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</si>
  <si>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</si>
  <si>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</si>
  <si>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</si>
  <si>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</si>
  <si>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</si>
  <si>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</si>
  <si>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</si>
  <si>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</si>
  <si>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</si>
  <si>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</si>
  <si>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</si>
  <si>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</si>
  <si>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</si>
  <si>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</si>
  <si>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</si>
  <si>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</si>
  <si>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</si>
  <si>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</si>
  <si>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</si>
  <si>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</si>
  <si>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</si>
  <si>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</si>
  <si>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</si>
  <si>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</si>
  <si>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</si>
  <si>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</si>
  <si>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</si>
  <si>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</si>
  <si>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</si>
  <si>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</si>
  <si>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</si>
  <si>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</si>
  <si>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</si>
  <si>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</si>
  <si>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</si>
  <si>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</si>
  <si>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</si>
  <si>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</si>
  <si>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</si>
  <si>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</si>
  <si>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</si>
  <si>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</si>
  <si>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</si>
  <si>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</si>
  <si>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</si>
  <si>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</si>
  <si>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</si>
  <si>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</si>
  <si>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</si>
  <si>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</si>
  <si>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</si>
  <si>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</si>
  <si>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</si>
  <si>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</si>
  <si>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</si>
  <si>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</si>
  <si>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</si>
  <si>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</si>
  <si>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</si>
  <si>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</si>
  <si>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</si>
  <si>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</si>
  <si>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</si>
  <si>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</si>
  <si>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</si>
  <si>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</si>
  <si>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</si>
  <si>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</si>
  <si>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</si>
  <si>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</si>
  <si>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</si>
  <si>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</si>
  <si>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</si>
  <si>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</si>
  <si>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</si>
  <si>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</si>
  <si>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</si>
  <si>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</si>
  <si>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</si>
  <si>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</si>
  <si>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</si>
  <si>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</si>
  <si>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</si>
  <si>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</si>
  <si>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</si>
  <si>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</si>
  <si>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</si>
  <si>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</si>
  <si>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</si>
  <si>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</si>
  <si>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</si>
  <si>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</si>
  <si>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</si>
  <si>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</si>
  <si>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</si>
  <si>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</si>
  <si>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</si>
  <si>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</si>
  <si>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</si>
  <si>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</si>
  <si>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</si>
  <si>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</si>
  <si>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</si>
  <si>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</si>
  <si>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</si>
  <si>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</si>
  <si>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</si>
  <si>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</si>
  <si>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</si>
  <si>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</si>
  <si>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</si>
  <si>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</si>
  <si>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</si>
  <si>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</si>
  <si>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</si>
  <si>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</si>
  <si>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</si>
  <si>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</si>
  <si>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</si>
  <si>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</si>
  <si>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</si>
  <si>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</si>
  <si>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</si>
  <si>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</si>
  <si>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</si>
  <si>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</si>
  <si>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</si>
  <si>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</si>
  <si>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</si>
  <si>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</si>
  <si>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</si>
  <si>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</si>
  <si>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</si>
  <si>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</si>
  <si>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</si>
  <si>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</si>
  <si>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</si>
  <si>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</si>
  <si>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</si>
  <si>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</si>
  <si>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</si>
  <si>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</si>
  <si>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</si>
  <si>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</si>
  <si>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</si>
  <si>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</si>
  <si>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</si>
  <si>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</si>
  <si>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</si>
  <si>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</si>
  <si>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</si>
  <si>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</si>
  <si>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</si>
  <si>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</si>
  <si>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</si>
  <si>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</si>
  <si>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</si>
  <si>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</si>
  <si>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</si>
  <si>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</si>
  <si>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</si>
  <si>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</si>
  <si>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</si>
  <si>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</si>
  <si>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</si>
  <si>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</si>
  <si>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</si>
  <si>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</si>
  <si>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</si>
  <si>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</si>
  <si>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</si>
  <si>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</si>
  <si>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</si>
  <si>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</si>
  <si>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</si>
  <si>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</si>
  <si>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</si>
  <si>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</si>
  <si>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</si>
  <si>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</si>
  <si>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</si>
  <si>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</si>
  <si>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</si>
  <si>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</si>
  <si>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</si>
  <si>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</si>
  <si>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</si>
  <si>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</si>
  <si>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</si>
  <si>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</si>
  <si>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</si>
  <si>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</si>
  <si>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</si>
  <si>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</si>
  <si>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</si>
  <si>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</si>
  <si>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</si>
  <si>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</si>
  <si>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</si>
  <si>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</si>
  <si>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</si>
  <si>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</si>
  <si>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</si>
  <si>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</si>
  <si>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</si>
  <si>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</si>
  <si>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</si>
  <si>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</si>
  <si>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</si>
  <si>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</si>
  <si>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</si>
  <si>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</si>
  <si>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</si>
  <si>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</si>
  <si>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</si>
  <si>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</si>
  <si>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</si>
  <si>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</si>
  <si>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</si>
  <si>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</si>
  <si>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</si>
  <si>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</si>
  <si>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</si>
  <si>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</si>
  <si>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</si>
  <si>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</si>
  <si>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</si>
  <si>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</si>
  <si>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</si>
  <si>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</si>
  <si>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</si>
  <si>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</si>
  <si>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</si>
  <si>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</si>
  <si>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</si>
  <si>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</si>
  <si>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</si>
  <si>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</si>
  <si>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</si>
  <si>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</si>
  <si>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</si>
  <si>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</si>
  <si>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</si>
  <si>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</si>
  <si>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</si>
  <si>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</si>
  <si>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</si>
  <si>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</si>
  <si>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</si>
  <si>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</si>
  <si>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</si>
  <si>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</si>
  <si>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</si>
  <si>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</si>
  <si>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</si>
  <si>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</si>
  <si>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</si>
  <si>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</si>
  <si>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</si>
  <si>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</si>
  <si>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</si>
  <si>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</si>
  <si>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</si>
  <si>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</si>
  <si>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</si>
  <si>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</si>
  <si>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</si>
  <si>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</si>
  <si>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</si>
  <si>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</si>
  <si>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</si>
  <si>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</si>
  <si>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</si>
  <si>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</si>
  <si>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</si>
  <si>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</si>
  <si>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</si>
  <si>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</si>
  <si>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</si>
  <si>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</si>
  <si>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</si>
  <si>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</si>
  <si>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</si>
  <si>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</si>
  <si>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</si>
  <si>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</si>
  <si>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</si>
  <si>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</si>
  <si>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</si>
  <si>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</si>
  <si>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</si>
  <si>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</si>
  <si>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</si>
  <si>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</si>
  <si>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</si>
  <si>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</si>
  <si>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</si>
  <si>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</si>
  <si>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</si>
  <si>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</si>
  <si>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</si>
  <si>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</si>
  <si>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</si>
  <si>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</si>
  <si>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</si>
  <si>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</si>
  <si>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</si>
  <si>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</si>
  <si>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</si>
  <si>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</si>
  <si>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</si>
  <si>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</si>
  <si>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</si>
  <si>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</si>
  <si>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</si>
  <si>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</si>
  <si>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</si>
  <si>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</si>
  <si>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</si>
  <si>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</si>
  <si>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</si>
  <si>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</si>
  <si>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</si>
  <si>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</si>
  <si>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</si>
  <si>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</si>
  <si>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</si>
  <si>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</si>
  <si>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</si>
  <si>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</si>
  <si>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</si>
  <si>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</si>
  <si>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</si>
  <si>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</si>
  <si>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</si>
  <si>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</si>
  <si>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</si>
  <si>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</si>
  <si>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</si>
  <si>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</si>
  <si>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</si>
  <si>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</si>
  <si>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</si>
  <si>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</si>
  <si>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</si>
  <si>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</si>
  <si>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</si>
  <si>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</si>
  <si>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</si>
  <si>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</si>
  <si>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</si>
  <si>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</si>
  <si>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</si>
  <si>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</si>
  <si>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</si>
  <si>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</si>
  <si>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</si>
  <si>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</si>
  <si>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</si>
  <si>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</si>
  <si>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</si>
  <si>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</si>
  <si>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</si>
  <si>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</si>
  <si>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</si>
  <si>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</si>
  <si>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</si>
  <si>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</si>
  <si>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</si>
  <si>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</si>
  <si>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</si>
  <si>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</si>
  <si>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</si>
  <si>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</si>
  <si>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</si>
  <si>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</si>
  <si>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</si>
  <si>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</si>
  <si>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</si>
  <si>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</si>
  <si>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</si>
  <si>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</si>
  <si>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</si>
  <si>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</si>
  <si>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</si>
  <si>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</si>
  <si>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</si>
  <si>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</si>
  <si>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</si>
  <si>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</si>
  <si>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</si>
  <si>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</si>
  <si>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</si>
  <si>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</si>
  <si>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</si>
  <si>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</si>
  <si>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</si>
  <si>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</si>
  <si>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</si>
  <si>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</si>
  <si>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</si>
  <si>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</si>
  <si>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</si>
  <si>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</si>
  <si>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</si>
  <si>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</si>
  <si>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</si>
  <si>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</si>
  <si>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</si>
  <si>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</si>
  <si>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</si>
  <si>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</si>
  <si>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</si>
  <si>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</si>
  <si>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</si>
  <si>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</si>
  <si>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</si>
  <si>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</si>
  <si>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</si>
  <si>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</si>
  <si>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КРВ 2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</si>
  <si>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</si>
  <si>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</si>
  <si>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 xml:space="preserve">ПОЧЕТНО СТАЊЕ СРЕДСТАВА НА ДАН 01.01.2019.Г. 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</si>
  <si>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</si>
  <si>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</si>
  <si>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</si>
  <si>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</si>
  <si>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Шестомесечни извештај здравствених установа 2019</t>
  </si>
  <si>
    <t>у периоду од 01.01.2019. - 30.06.2019. године</t>
  </si>
  <si>
    <t>НОВЧАНИ ПРИЛИВИ У ПЕРИОДУ 01.01.-30.06.2019.Г.</t>
  </si>
  <si>
    <t>НОВЧАНИ ОДЛИВИ У ПЕРИОДУ 01.01.-30.06.2019.Г.</t>
  </si>
  <si>
    <t>САЛДО СРЕДСТАВА НА ДАН 30.06.2019.г. (4 = (1+ 2- 3) = (4.1 + 4.2))</t>
  </si>
  <si>
    <t>ТРАНСФЕРИ ИЗМЕЂУ БУЏЕТСКИХ КОРИСНИКА НА ИСТОМ НИВОУ - конто 781100 (ООСО)
у периоду од 01.01.2019. - 30.06.2019. године</t>
  </si>
  <si>
    <t>РАСХОДИ ЗА ЛЕКОВЕ ИЗДАТЕ НА РЕЦЕПТ И ПОМАГАЛА ИЗДАТА НА НАЛОГ
у периоду од 01.01.2019. - 30.06.2019.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</si>
  <si>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01.01.2019. - 30.06.2019.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</si>
  <si>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01.01.2019. - 30.06.2019. године</t>
  </si>
  <si>
    <t>7 = 1+2+3+6</t>
  </si>
  <si>
    <t>ЗУ од којих је набављена крв</t>
  </si>
  <si>
    <t>Остали добављачи</t>
  </si>
  <si>
    <t>Укупно остали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</si>
  <si>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01.01.2019. - 30.06.2019. године</t>
  </si>
  <si>
    <t>ИЗВРШЕНИ РАСХОДИ ИЗ ОСТВАРЕНИХ ПРИХОДА ОД ПРОДАЈЕ КРВИ И ЛАБИЛНИХ ПРОДУКАТА ОД КРВИ                                   у периоду од 01.01.2019. - 30.06.2019. године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</si>
  <si>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</si>
  <si>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</si>
  <si>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ОДСТУПАЊА ОД НОВЧАНОГ ТОКА У ПЕРИОДУ 01.01.- 30.06.2019. ГОДИНЕ</t>
  </si>
  <si>
    <t>04.07.2019.</t>
  </si>
  <si>
    <t>Zavod za zdravstvenu zaštitu radnika Novi Sad</t>
  </si>
  <si>
    <t>Novi Sad</t>
  </si>
  <si>
    <t>100453694</t>
  </si>
  <si>
    <t>08246939</t>
  </si>
  <si>
    <t>840-555661-60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</si>
</sst>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#,###"/>
    <numFmt numFmtId="183" formatCode="#,##0.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right" wrapText="1"/>
    </xf>
    <xf numFmtId="182" fontId="9" fillId="0" borderId="12" xfId="0" applyNumberFormat="1" applyFont="1" applyBorder="1" applyAlignment="1">
      <alignment horizontal="right" wrapText="1"/>
    </xf>
    <xf numFmtId="182" fontId="7" fillId="0" borderId="10" xfId="0" applyNumberFormat="1" applyFont="1" applyBorder="1" applyAlignment="1" applyProtection="1">
      <alignment horizontal="right" wrapText="1"/>
      <protection locked="0"/>
    </xf>
    <xf numFmtId="182" fontId="7" fillId="0" borderId="10" xfId="0" applyNumberFormat="1" applyFont="1" applyBorder="1" applyAlignment="1">
      <alignment horizontal="right" wrapText="1"/>
    </xf>
    <xf numFmtId="18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82" fontId="9" fillId="0" borderId="10" xfId="0" applyNumberFormat="1" applyFont="1" applyBorder="1" applyAlignment="1" applyProtection="1">
      <alignment horizontal="right" wrapText="1"/>
      <protection locked="0"/>
    </xf>
    <xf numFmtId="182" fontId="9" fillId="0" borderId="13" xfId="0" applyNumberFormat="1" applyFont="1" applyBorder="1" applyAlignment="1">
      <alignment horizontal="right" wrapText="1"/>
    </xf>
    <xf numFmtId="18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2" fontId="7" fillId="0" borderId="12" xfId="0" applyNumberFormat="1" applyFont="1" applyBorder="1" applyAlignment="1">
      <alignment horizontal="right" wrapText="1"/>
    </xf>
    <xf numFmtId="182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 horizontal="right" wrapText="1"/>
      <protection locked="0"/>
    </xf>
    <xf numFmtId="18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2" fontId="10" fillId="0" borderId="10" xfId="0" applyNumberFormat="1" applyFont="1" applyBorder="1" applyAlignment="1">
      <alignment horizontal="right"/>
    </xf>
    <xf numFmtId="18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2" fontId="0" fillId="0" borderId="10" xfId="0" applyNumberFormat="1" applyFont="1" applyBorder="1" applyAlignment="1" applyProtection="1">
      <alignment horizontal="right"/>
      <protection locked="0"/>
    </xf>
    <xf numFmtId="18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2" fontId="0" fillId="0" borderId="13" xfId="0" applyNumberFormat="1" applyFont="1" applyBorder="1" applyAlignment="1" applyProtection="1">
      <alignment/>
      <protection locked="0"/>
    </xf>
    <xf numFmtId="18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2" fontId="9" fillId="0" borderId="20" xfId="0" applyNumberFormat="1" applyFont="1" applyBorder="1" applyAlignment="1">
      <alignment horizontal="right" wrapText="1"/>
    </xf>
    <xf numFmtId="18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2" fontId="9" fillId="0" borderId="18" xfId="59" applyNumberFormat="1" applyFont="1" applyBorder="1" applyAlignment="1" applyProtection="1">
      <alignment horizontal="right" wrapText="1"/>
      <protection/>
    </xf>
    <xf numFmtId="18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2" fontId="7" fillId="0" borderId="18" xfId="59" applyNumberFormat="1" applyFont="1" applyBorder="1" applyAlignment="1" applyProtection="1">
      <alignment horizontal="right" wrapText="1"/>
      <protection/>
    </xf>
    <xf numFmtId="18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3" fontId="0" fillId="38" borderId="23" xfId="0" applyNumberFormat="1" applyFill="1" applyBorder="1" applyAlignment="1" applyProtection="1">
      <alignment/>
      <protection locked="0"/>
    </xf>
    <xf numFmtId="18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2" fontId="9" fillId="0" borderId="23" xfId="0" applyNumberFormat="1" applyFont="1" applyBorder="1" applyAlignment="1">
      <alignment horizontal="right" wrapText="1"/>
    </xf>
    <xf numFmtId="182" fontId="7" fillId="0" borderId="23" xfId="0" applyNumberFormat="1" applyFont="1" applyBorder="1" applyAlignment="1" applyProtection="1">
      <alignment horizontal="right" wrapText="1"/>
      <protection locked="0"/>
    </xf>
    <xf numFmtId="182" fontId="9" fillId="0" borderId="22" xfId="0" applyNumberFormat="1" applyFont="1" applyBorder="1" applyAlignment="1">
      <alignment horizontal="right" wrapText="1"/>
    </xf>
    <xf numFmtId="182" fontId="9" fillId="41" borderId="23" xfId="0" applyNumberFormat="1" applyFont="1" applyFill="1" applyBorder="1" applyAlignment="1" applyProtection="1">
      <alignment horizontal="right" wrapText="1"/>
      <protection/>
    </xf>
    <xf numFmtId="18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1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2" fontId="9" fillId="0" borderId="10" xfId="0" applyNumberFormat="1" applyFont="1" applyBorder="1" applyAlignment="1" applyProtection="1">
      <alignment horizontal="right" wrapText="1"/>
      <protection/>
    </xf>
    <xf numFmtId="182" fontId="9" fillId="0" borderId="12" xfId="0" applyNumberFormat="1" applyFont="1" applyBorder="1" applyAlignment="1" applyProtection="1">
      <alignment horizontal="right" wrapText="1"/>
      <protection/>
    </xf>
    <xf numFmtId="182" fontId="7" fillId="0" borderId="20" xfId="0" applyNumberFormat="1" applyFont="1" applyBorder="1" applyAlignment="1" applyProtection="1">
      <alignment horizontal="right" wrapText="1"/>
      <protection/>
    </xf>
    <xf numFmtId="182" fontId="7" fillId="0" borderId="21" xfId="0" applyNumberFormat="1" applyFont="1" applyBorder="1" applyAlignment="1" applyProtection="1">
      <alignment horizontal="right" wrapText="1"/>
      <protection/>
    </xf>
    <xf numFmtId="182" fontId="7" fillId="0" borderId="10" xfId="0" applyNumberFormat="1" applyFont="1" applyBorder="1" applyAlignment="1" applyProtection="1">
      <alignment horizontal="right" wrapText="1"/>
      <protection/>
    </xf>
    <xf numFmtId="18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9" fillId="0" borderId="11" xfId="60" applyFont="1" applyBorder="1" applyAlignment="1">
      <alignment horizontal="center" wrapText="1"/>
      <protection/>
    </xf>
    <xf numFmtId="0" fontId="9" fillId="0" borderId="10" xfId="60" applyFont="1" applyBorder="1" applyAlignment="1">
      <alignment horizontal="center" wrapText="1"/>
      <protection/>
    </xf>
    <xf numFmtId="0" fontId="9" fillId="0" borderId="12" xfId="60" applyFont="1" applyBorder="1" applyAlignment="1">
      <alignment horizontal="center" wrapText="1"/>
      <protection/>
    </xf>
    <xf numFmtId="0" fontId="9" fillId="0" borderId="11" xfId="60" applyFont="1" applyBorder="1" applyAlignment="1" applyProtection="1">
      <alignment horizontal="center" wrapText="1"/>
      <protection/>
    </xf>
    <xf numFmtId="0" fontId="9" fillId="0" borderId="10" xfId="60" applyFont="1" applyBorder="1" applyAlignment="1">
      <alignment wrapText="1"/>
      <protection/>
    </xf>
    <xf numFmtId="182" fontId="9" fillId="0" borderId="12" xfId="60" applyNumberFormat="1" applyFont="1" applyBorder="1" applyAlignment="1">
      <alignment horizontal="right" wrapText="1"/>
      <protection/>
    </xf>
    <xf numFmtId="0" fontId="7" fillId="0" borderId="11" xfId="60" applyFont="1" applyBorder="1" applyAlignment="1" applyProtection="1">
      <alignment horizontal="center" wrapText="1"/>
      <protection/>
    </xf>
    <xf numFmtId="0" fontId="7" fillId="0" borderId="10" xfId="60" applyFont="1" applyBorder="1" applyAlignment="1">
      <alignment horizontal="center" wrapText="1"/>
      <protection/>
    </xf>
    <xf numFmtId="0" fontId="7" fillId="0" borderId="10" xfId="60" applyFont="1" applyBorder="1" applyAlignment="1">
      <alignment wrapText="1"/>
      <protection/>
    </xf>
    <xf numFmtId="182" fontId="7" fillId="0" borderId="12" xfId="60" applyNumberFormat="1" applyFont="1" applyBorder="1" applyAlignment="1" applyProtection="1">
      <alignment horizontal="right" wrapText="1"/>
      <protection locked="0"/>
    </xf>
    <xf numFmtId="0" fontId="9" fillId="0" borderId="19" xfId="60" applyFont="1" applyBorder="1" applyAlignment="1" applyProtection="1">
      <alignment horizontal="center" wrapText="1"/>
      <protection/>
    </xf>
    <xf numFmtId="0" fontId="7" fillId="0" borderId="13" xfId="60" applyFont="1" applyBorder="1" applyAlignment="1">
      <alignment horizontal="center" wrapText="1"/>
      <protection/>
    </xf>
    <xf numFmtId="0" fontId="9" fillId="0" borderId="13" xfId="60" applyFont="1" applyBorder="1" applyAlignment="1">
      <alignment wrapText="1"/>
      <protection/>
    </xf>
    <xf numFmtId="182" fontId="9" fillId="0" borderId="14" xfId="60" applyNumberFormat="1" applyFont="1" applyBorder="1" applyAlignment="1">
      <alignment horizontal="right" wrapText="1"/>
      <protection/>
    </xf>
    <xf numFmtId="0" fontId="0" fillId="0" borderId="0" xfId="59" applyFont="1" applyAlignment="1">
      <alignment horizontal="right"/>
      <protection/>
    </xf>
    <xf numFmtId="0" fontId="9" fillId="0" borderId="12" xfId="55" applyFont="1" applyBorder="1" applyAlignment="1" applyProtection="1">
      <alignment horizontal="center" vertical="center"/>
      <protection/>
    </xf>
    <xf numFmtId="0" fontId="20" fillId="0" borderId="29" xfId="55" applyFont="1" applyBorder="1" applyAlignment="1" applyProtection="1">
      <alignment horizontal="center" vertical="center" wrapText="1"/>
      <protection/>
    </xf>
    <xf numFmtId="0" fontId="20" fillId="0" borderId="16" xfId="55" applyFont="1" applyBorder="1" applyAlignment="1" applyProtection="1">
      <alignment horizontal="center" vertical="center" wrapText="1"/>
      <protection/>
    </xf>
    <xf numFmtId="0" fontId="20" fillId="0" borderId="17" xfId="55" applyFont="1" applyFill="1" applyBorder="1" applyAlignment="1" applyProtection="1">
      <alignment horizontal="center" vertical="center" wrapText="1"/>
      <protection/>
    </xf>
    <xf numFmtId="49" fontId="20" fillId="0" borderId="11" xfId="55" applyNumberFormat="1" applyFont="1" applyBorder="1" applyAlignment="1" applyProtection="1">
      <alignment horizontal="center" vertical="center" wrapText="1"/>
      <protection/>
    </xf>
    <xf numFmtId="0" fontId="20" fillId="0" borderId="10" xfId="55" applyNumberFormat="1" applyFont="1" applyBorder="1" applyAlignment="1" applyProtection="1">
      <alignment horizontal="center" vertical="center"/>
      <protection/>
    </xf>
    <xf numFmtId="49" fontId="21" fillId="0" borderId="19" xfId="55" applyNumberFormat="1" applyFont="1" applyBorder="1" applyAlignment="1" applyProtection="1">
      <alignment horizontal="center" vertical="center" wrapText="1"/>
      <protection/>
    </xf>
    <xf numFmtId="0" fontId="21" fillId="0" borderId="13" xfId="55" applyNumberFormat="1" applyFont="1" applyBorder="1" applyAlignment="1" applyProtection="1">
      <alignment vertical="center" wrapText="1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3" fontId="21" fillId="0" borderId="14" xfId="55" applyNumberFormat="1" applyFont="1" applyBorder="1" applyAlignment="1" applyProtection="1">
      <alignment horizontal="right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9" fillId="0" borderId="29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vertical="center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/>
      <protection/>
    </xf>
    <xf numFmtId="0" fontId="9" fillId="0" borderId="17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vertic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56" fillId="19" borderId="23" xfId="0" applyFont="1" applyFill="1" applyBorder="1" applyAlignment="1">
      <alignment horizontal="center"/>
    </xf>
    <xf numFmtId="0" fontId="56" fillId="19" borderId="25" xfId="0" applyFont="1" applyFill="1" applyBorder="1" applyAlignment="1">
      <alignment horizontal="center"/>
    </xf>
    <xf numFmtId="0" fontId="56" fillId="11" borderId="23" xfId="0" applyFont="1" applyFill="1" applyBorder="1" applyAlignment="1">
      <alignment horizontal="center"/>
    </xf>
    <xf numFmtId="0" fontId="56" fillId="11" borderId="25" xfId="0" applyFont="1" applyFill="1" applyBorder="1" applyAlignment="1">
      <alignment horizontal="center"/>
    </xf>
    <xf numFmtId="0" fontId="56" fillId="3" borderId="23" xfId="0" applyFont="1" applyFill="1" applyBorder="1" applyAlignment="1">
      <alignment horizontal="center"/>
    </xf>
    <xf numFmtId="0" fontId="56" fillId="3" borderId="25" xfId="0" applyFont="1" applyFill="1" applyBorder="1" applyAlignment="1">
      <alignment horizontal="center"/>
    </xf>
    <xf numFmtId="0" fontId="56" fillId="3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3.emf" /><Relationship Id="rId3" Type="http://schemas.openxmlformats.org/officeDocument/2006/relationships/image" Target="../media/image27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Relationship Id="rId9" Type="http://schemas.openxmlformats.org/officeDocument/2006/relationships/image" Target="../media/image29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Relationship Id="rId12" Type="http://schemas.openxmlformats.org/officeDocument/2006/relationships/image" Target="../media/image26.emf" /><Relationship Id="rId13" Type="http://schemas.openxmlformats.org/officeDocument/2006/relationships/image" Target="../media/image24.emf" /><Relationship Id="rId14" Type="http://schemas.openxmlformats.org/officeDocument/2006/relationships/image" Target="../media/image1.emf" /><Relationship Id="rId15" Type="http://schemas.openxmlformats.org/officeDocument/2006/relationships/image" Target="../media/image25.emf" /><Relationship Id="rId16" Type="http://schemas.openxmlformats.org/officeDocument/2006/relationships/image" Target="../media/image16.emf" /><Relationship Id="rId17" Type="http://schemas.openxmlformats.org/officeDocument/2006/relationships/image" Target="../media/image13.emf" /><Relationship Id="rId18" Type="http://schemas.openxmlformats.org/officeDocument/2006/relationships/image" Target="../media/image22.emf" /><Relationship Id="rId19" Type="http://schemas.openxmlformats.org/officeDocument/2006/relationships/image" Target="../media/image20.emf" /><Relationship Id="rId20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19</xdr:row>
      <xdr:rowOff>28575</xdr:rowOff>
    </xdr:from>
    <xdr:to>
      <xdr:col>4</xdr:col>
      <xdr:colOff>390525</xdr:colOff>
      <xdr:row>20</xdr:row>
      <xdr:rowOff>190500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95775" y="44958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16</xdr:row>
      <xdr:rowOff>180975</xdr:rowOff>
    </xdr:from>
    <xdr:to>
      <xdr:col>4</xdr:col>
      <xdr:colOff>400050</xdr:colOff>
      <xdr:row>18</xdr:row>
      <xdr:rowOff>66675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95775" y="40386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20</xdr:row>
      <xdr:rowOff>323850</xdr:rowOff>
    </xdr:from>
    <xdr:to>
      <xdr:col>4</xdr:col>
      <xdr:colOff>400050</xdr:colOff>
      <xdr:row>22</xdr:row>
      <xdr:rowOff>85725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05300" y="49530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23</xdr:row>
      <xdr:rowOff>57150</xdr:rowOff>
    </xdr:from>
    <xdr:to>
      <xdr:col>4</xdr:col>
      <xdr:colOff>400050</xdr:colOff>
      <xdr:row>25</xdr:row>
      <xdr:rowOff>57150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05300" y="54102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tabSelected="1" showOutlineSymbols="0" defaultGridColor="0" zoomScalePageLayoutView="0" colorId="8" workbookViewId="0" topLeftCell="A4">
      <selection activeCell="C14" sqref="C14:D14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05" t="s">
        <v>1025</v>
      </c>
      <c r="B1" s="305"/>
      <c r="C1" s="305"/>
      <c r="D1" s="305"/>
      <c r="E1" s="305"/>
      <c r="F1" s="305"/>
    </row>
    <row r="2" spans="1:6" ht="52.5" customHeight="1">
      <c r="A2" s="302" t="s">
        <v>981</v>
      </c>
      <c r="B2" s="303"/>
      <c r="C2" s="303"/>
      <c r="D2" s="303"/>
      <c r="E2" s="303"/>
      <c r="F2" s="30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1043</v>
      </c>
      <c r="E7" s="49"/>
    </row>
    <row r="8" ht="12.75">
      <c r="E8" s="40"/>
    </row>
    <row r="9" ht="3.75" customHeight="1">
      <c r="E9" s="41"/>
    </row>
    <row r="10" spans="3:5" ht="16.5" customHeight="1">
      <c r="C10" s="307" t="s">
        <v>1044</v>
      </c>
      <c r="D10" s="308"/>
      <c r="E10" s="42"/>
    </row>
    <row r="11" spans="3:4" ht="16.5" customHeight="1">
      <c r="C11" s="307" t="s">
        <v>1045</v>
      </c>
      <c r="D11" s="308"/>
    </row>
    <row r="12" spans="2:5" ht="16.5" customHeight="1">
      <c r="B12" s="43"/>
      <c r="C12" s="307" t="s">
        <v>1047</v>
      </c>
      <c r="D12" s="308"/>
      <c r="E12" s="43"/>
    </row>
    <row r="13" spans="2:5" ht="16.5" customHeight="1">
      <c r="B13" s="43"/>
      <c r="C13" s="307" t="s">
        <v>1046</v>
      </c>
      <c r="D13" s="308"/>
      <c r="E13" s="43"/>
    </row>
    <row r="14" spans="2:5" ht="16.5" customHeight="1">
      <c r="B14" s="43"/>
      <c r="C14" s="309" t="s">
        <v>1048</v>
      </c>
      <c r="D14" s="30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06"/>
      <c r="F18" s="30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48</v>
      </c>
      <c r="B29" s="45" t="str">
        <f>LEFT(A29,2)</f>
        <v>06</v>
      </c>
      <c r="D29" s="45" t="s">
        <v>398</v>
      </c>
      <c r="E29" s="45" t="str">
        <f>LEFT(D29,8)</f>
        <v>00206021</v>
      </c>
    </row>
    <row r="30" spans="1:4" s="44" customFormat="1" ht="12.75" customHeight="1" hidden="1">
      <c r="A30" s="46" t="s">
        <v>45</v>
      </c>
      <c r="B30" s="47" t="s">
        <v>524</v>
      </c>
      <c r="C30" s="57" t="s">
        <v>537</v>
      </c>
      <c r="D30" s="46" t="s">
        <v>471</v>
      </c>
    </row>
    <row r="31" spans="1:4" s="44" customFormat="1" ht="12.75" customHeight="1" hidden="1">
      <c r="A31" s="46" t="s">
        <v>671</v>
      </c>
      <c r="B31" s="47" t="s">
        <v>524</v>
      </c>
      <c r="C31" s="57" t="s">
        <v>122</v>
      </c>
      <c r="D31" s="46" t="s">
        <v>128</v>
      </c>
    </row>
    <row r="32" spans="1:4" s="44" customFormat="1" ht="12.75" customHeight="1" hidden="1">
      <c r="A32" s="46" t="s">
        <v>46</v>
      </c>
      <c r="B32" s="48" t="s">
        <v>524</v>
      </c>
      <c r="C32" s="58" t="s">
        <v>632</v>
      </c>
      <c r="D32" s="46" t="s">
        <v>129</v>
      </c>
    </row>
    <row r="33" spans="1:4" s="44" customFormat="1" ht="12.75" customHeight="1" hidden="1">
      <c r="A33" s="46" t="s">
        <v>672</v>
      </c>
      <c r="B33" s="48" t="s">
        <v>524</v>
      </c>
      <c r="C33" s="58" t="s">
        <v>593</v>
      </c>
      <c r="D33" s="46" t="s">
        <v>384</v>
      </c>
    </row>
    <row r="34" spans="1:4" s="44" customFormat="1" ht="12.75" customHeight="1" hidden="1">
      <c r="A34" s="46" t="s">
        <v>47</v>
      </c>
      <c r="B34" s="48" t="s">
        <v>524</v>
      </c>
      <c r="C34" s="58" t="s">
        <v>633</v>
      </c>
      <c r="D34" s="46" t="s">
        <v>385</v>
      </c>
    </row>
    <row r="35" spans="1:4" s="44" customFormat="1" ht="12.75" customHeight="1" hidden="1">
      <c r="A35" s="46" t="s">
        <v>48</v>
      </c>
      <c r="B35" s="48" t="s">
        <v>524</v>
      </c>
      <c r="C35" s="58" t="s">
        <v>123</v>
      </c>
      <c r="D35" s="46" t="s">
        <v>386</v>
      </c>
    </row>
    <row r="36" spans="1:4" s="44" customFormat="1" ht="12.75" customHeight="1" hidden="1">
      <c r="A36" s="46" t="s">
        <v>49</v>
      </c>
      <c r="B36" s="48" t="s">
        <v>525</v>
      </c>
      <c r="C36" s="58" t="s">
        <v>594</v>
      </c>
      <c r="D36" s="46" t="s">
        <v>387</v>
      </c>
    </row>
    <row r="37" spans="1:4" s="44" customFormat="1" ht="12.75" customHeight="1" hidden="1">
      <c r="A37" s="46" t="s">
        <v>673</v>
      </c>
      <c r="B37" s="48" t="s">
        <v>525</v>
      </c>
      <c r="C37" s="58" t="s">
        <v>595</v>
      </c>
      <c r="D37" s="46" t="s">
        <v>388</v>
      </c>
    </row>
    <row r="38" spans="1:4" s="44" customFormat="1" ht="12.75" customHeight="1" hidden="1">
      <c r="A38" s="46" t="s">
        <v>674</v>
      </c>
      <c r="B38" s="48" t="s">
        <v>525</v>
      </c>
      <c r="C38" s="58" t="s">
        <v>596</v>
      </c>
      <c r="D38" s="46" t="s">
        <v>389</v>
      </c>
    </row>
    <row r="39" spans="1:4" s="44" customFormat="1" ht="12.75" customHeight="1" hidden="1">
      <c r="A39" s="46" t="s">
        <v>50</v>
      </c>
      <c r="B39" s="48" t="s">
        <v>525</v>
      </c>
      <c r="C39" s="58" t="s">
        <v>124</v>
      </c>
      <c r="D39" s="46" t="s">
        <v>390</v>
      </c>
    </row>
    <row r="40" spans="1:4" s="44" customFormat="1" ht="12.75" customHeight="1" hidden="1">
      <c r="A40" s="99" t="s">
        <v>675</v>
      </c>
      <c r="B40" s="48" t="s">
        <v>525</v>
      </c>
      <c r="C40" s="58" t="s">
        <v>597</v>
      </c>
      <c r="D40" s="46" t="s">
        <v>269</v>
      </c>
    </row>
    <row r="41" spans="1:4" s="44" customFormat="1" ht="12.75" customHeight="1" hidden="1">
      <c r="A41" s="46" t="s">
        <v>51</v>
      </c>
      <c r="B41" s="48" t="s">
        <v>525</v>
      </c>
      <c r="C41" s="58" t="s">
        <v>598</v>
      </c>
      <c r="D41" s="46" t="s">
        <v>391</v>
      </c>
    </row>
    <row r="42" spans="1:4" s="44" customFormat="1" ht="12.75" customHeight="1" hidden="1">
      <c r="A42" s="46" t="s">
        <v>52</v>
      </c>
      <c r="B42" s="48" t="s">
        <v>525</v>
      </c>
      <c r="C42" s="58" t="s">
        <v>261</v>
      </c>
      <c r="D42" s="46" t="s">
        <v>270</v>
      </c>
    </row>
    <row r="43" spans="1:4" s="44" customFormat="1" ht="12.75" customHeight="1" hidden="1">
      <c r="A43" s="46" t="s">
        <v>53</v>
      </c>
      <c r="B43" s="48" t="s">
        <v>525</v>
      </c>
      <c r="C43" s="58" t="s">
        <v>599</v>
      </c>
      <c r="D43" s="46" t="s">
        <v>392</v>
      </c>
    </row>
    <row r="44" spans="1:4" s="44" customFormat="1" ht="12.75" customHeight="1" hidden="1">
      <c r="A44" s="46" t="s">
        <v>676</v>
      </c>
      <c r="B44" s="48" t="s">
        <v>525</v>
      </c>
      <c r="C44" s="58" t="s">
        <v>262</v>
      </c>
      <c r="D44" s="46" t="s">
        <v>393</v>
      </c>
    </row>
    <row r="45" spans="1:4" s="44" customFormat="1" ht="12.75" customHeight="1" hidden="1">
      <c r="A45" s="46" t="s">
        <v>677</v>
      </c>
      <c r="B45" s="48" t="s">
        <v>525</v>
      </c>
      <c r="C45" s="58" t="s">
        <v>263</v>
      </c>
      <c r="D45" s="46" t="s">
        <v>394</v>
      </c>
    </row>
    <row r="46" spans="1:4" s="44" customFormat="1" ht="12.75" customHeight="1" hidden="1">
      <c r="A46" s="46" t="s">
        <v>678</v>
      </c>
      <c r="B46" s="48" t="s">
        <v>523</v>
      </c>
      <c r="C46" s="58" t="s">
        <v>600</v>
      </c>
      <c r="D46" s="46" t="s">
        <v>395</v>
      </c>
    </row>
    <row r="47" spans="1:4" s="44" customFormat="1" ht="12.75" customHeight="1" hidden="1">
      <c r="A47" s="46" t="s">
        <v>679</v>
      </c>
      <c r="B47" s="48" t="s">
        <v>523</v>
      </c>
      <c r="C47" s="58" t="s">
        <v>601</v>
      </c>
      <c r="D47" s="46" t="s">
        <v>396</v>
      </c>
    </row>
    <row r="48" spans="1:4" s="44" customFormat="1" ht="12.75" customHeight="1" hidden="1">
      <c r="A48" s="46" t="s">
        <v>680</v>
      </c>
      <c r="B48" s="48" t="s">
        <v>523</v>
      </c>
      <c r="C48" s="58" t="s">
        <v>602</v>
      </c>
      <c r="D48" s="46" t="s">
        <v>397</v>
      </c>
    </row>
    <row r="49" spans="1:4" s="44" customFormat="1" ht="12.75" customHeight="1" hidden="1">
      <c r="A49" s="46" t="s">
        <v>681</v>
      </c>
      <c r="B49" s="48" t="s">
        <v>523</v>
      </c>
      <c r="C49" s="58" t="s">
        <v>603</v>
      </c>
      <c r="D49" s="46" t="s">
        <v>398</v>
      </c>
    </row>
    <row r="50" spans="1:4" s="44" customFormat="1" ht="12.75" customHeight="1" hidden="1">
      <c r="A50" s="46" t="s">
        <v>682</v>
      </c>
      <c r="B50" s="48" t="s">
        <v>523</v>
      </c>
      <c r="C50" s="58" t="s">
        <v>604</v>
      </c>
      <c r="D50" s="46" t="s">
        <v>399</v>
      </c>
    </row>
    <row r="51" spans="1:4" s="44" customFormat="1" ht="12.75" customHeight="1" hidden="1">
      <c r="A51" s="46" t="s">
        <v>54</v>
      </c>
      <c r="B51" s="48" t="s">
        <v>523</v>
      </c>
      <c r="C51" s="58" t="s">
        <v>605</v>
      </c>
      <c r="D51" s="46" t="s">
        <v>476</v>
      </c>
    </row>
    <row r="52" spans="1:4" s="44" customFormat="1" ht="12.75" customHeight="1" hidden="1">
      <c r="A52" s="46" t="s">
        <v>55</v>
      </c>
      <c r="B52" s="48" t="s">
        <v>523</v>
      </c>
      <c r="C52" s="58" t="s">
        <v>264</v>
      </c>
      <c r="D52" s="46" t="s">
        <v>271</v>
      </c>
    </row>
    <row r="53" spans="1:4" s="44" customFormat="1" ht="12.75" customHeight="1" hidden="1">
      <c r="A53" s="46" t="s">
        <v>683</v>
      </c>
      <c r="B53" s="48" t="s">
        <v>523</v>
      </c>
      <c r="C53" s="58" t="s">
        <v>606</v>
      </c>
      <c r="D53" s="46" t="s">
        <v>629</v>
      </c>
    </row>
    <row r="54" spans="1:4" s="44" customFormat="1" ht="12.75" customHeight="1" hidden="1">
      <c r="A54" s="46" t="s">
        <v>56</v>
      </c>
      <c r="B54" s="48" t="s">
        <v>523</v>
      </c>
      <c r="C54" s="58" t="s">
        <v>67</v>
      </c>
      <c r="D54" s="46" t="s">
        <v>272</v>
      </c>
    </row>
    <row r="55" spans="1:4" s="44" customFormat="1" ht="12.75" customHeight="1" hidden="1">
      <c r="A55" s="46" t="s">
        <v>669</v>
      </c>
      <c r="B55" s="48" t="s">
        <v>523</v>
      </c>
      <c r="C55" s="58" t="s">
        <v>73</v>
      </c>
      <c r="D55" s="46" t="s">
        <v>273</v>
      </c>
    </row>
    <row r="56" spans="1:4" s="44" customFormat="1" ht="12.75" customHeight="1" hidden="1">
      <c r="A56" s="46" t="s">
        <v>684</v>
      </c>
      <c r="B56" s="48" t="s">
        <v>523</v>
      </c>
      <c r="C56" s="58" t="s">
        <v>74</v>
      </c>
      <c r="D56" s="46" t="s">
        <v>274</v>
      </c>
    </row>
    <row r="57" spans="1:4" s="44" customFormat="1" ht="12.75" customHeight="1" hidden="1">
      <c r="A57" s="46" t="s">
        <v>670</v>
      </c>
      <c r="B57" s="48" t="s">
        <v>523</v>
      </c>
      <c r="C57" s="58" t="s">
        <v>75</v>
      </c>
      <c r="D57" s="46" t="s">
        <v>739</v>
      </c>
    </row>
    <row r="58" spans="1:4" s="44" customFormat="1" ht="12.75" customHeight="1" hidden="1">
      <c r="A58" s="99" t="s">
        <v>314</v>
      </c>
      <c r="B58" s="48" t="s">
        <v>523</v>
      </c>
      <c r="C58" s="58" t="s">
        <v>76</v>
      </c>
      <c r="D58" s="46"/>
    </row>
    <row r="59" spans="1:4" s="44" customFormat="1" ht="12.75" customHeight="1" hidden="1">
      <c r="A59" s="99"/>
      <c r="B59" s="48" t="s">
        <v>528</v>
      </c>
      <c r="C59" s="58" t="s">
        <v>133</v>
      </c>
      <c r="D59" s="46"/>
    </row>
    <row r="60" spans="1:4" s="44" customFormat="1" ht="12.75" customHeight="1" hidden="1">
      <c r="A60" s="99"/>
      <c r="B60" s="48" t="s">
        <v>528</v>
      </c>
      <c r="C60" s="58" t="s">
        <v>134</v>
      </c>
      <c r="D60" s="46"/>
    </row>
    <row r="61" spans="1:4" s="44" customFormat="1" ht="12.75" customHeight="1" hidden="1">
      <c r="A61" s="46"/>
      <c r="B61" s="48" t="s">
        <v>528</v>
      </c>
      <c r="C61" s="58" t="s">
        <v>135</v>
      </c>
      <c r="D61" s="46"/>
    </row>
    <row r="62" spans="1:4" s="44" customFormat="1" ht="12.75" customHeight="1" hidden="1">
      <c r="A62" s="46"/>
      <c r="B62" s="48" t="s">
        <v>528</v>
      </c>
      <c r="C62" s="58" t="s">
        <v>136</v>
      </c>
      <c r="D62" s="46"/>
    </row>
    <row r="63" spans="1:4" s="44" customFormat="1" ht="12.75" customHeight="1" hidden="1">
      <c r="A63" s="99"/>
      <c r="B63" s="48" t="s">
        <v>528</v>
      </c>
      <c r="C63" s="58" t="s">
        <v>137</v>
      </c>
      <c r="D63" s="46"/>
    </row>
    <row r="64" spans="1:4" s="44" customFormat="1" ht="12.75" customHeight="1" hidden="1">
      <c r="A64" s="99"/>
      <c r="B64" s="48" t="s">
        <v>528</v>
      </c>
      <c r="C64" s="58" t="s">
        <v>138</v>
      </c>
      <c r="D64" s="46"/>
    </row>
    <row r="65" spans="1:4" s="44" customFormat="1" ht="12.75" customHeight="1" hidden="1">
      <c r="A65" s="99"/>
      <c r="B65" s="48" t="s">
        <v>528</v>
      </c>
      <c r="C65" s="58" t="s">
        <v>463</v>
      </c>
      <c r="D65" s="46"/>
    </row>
    <row r="66" spans="1:4" s="44" customFormat="1" ht="12.75" customHeight="1" hidden="1">
      <c r="A66" s="99"/>
      <c r="B66" s="48" t="s">
        <v>528</v>
      </c>
      <c r="C66" s="58" t="s">
        <v>464</v>
      </c>
      <c r="D66" s="46"/>
    </row>
    <row r="67" spans="1:4" s="44" customFormat="1" ht="12.75" customHeight="1" hidden="1">
      <c r="A67" s="99"/>
      <c r="B67" s="48" t="s">
        <v>528</v>
      </c>
      <c r="C67" s="58" t="s">
        <v>465</v>
      </c>
      <c r="D67" s="46"/>
    </row>
    <row r="68" spans="1:4" s="44" customFormat="1" ht="12.75" customHeight="1" hidden="1">
      <c r="A68" s="99"/>
      <c r="B68" s="48" t="s">
        <v>528</v>
      </c>
      <c r="C68" s="58" t="s">
        <v>265</v>
      </c>
      <c r="D68" s="46"/>
    </row>
    <row r="69" spans="1:4" s="44" customFormat="1" ht="12.75" customHeight="1" hidden="1">
      <c r="A69" s="99"/>
      <c r="B69" s="48" t="s">
        <v>528</v>
      </c>
      <c r="C69" s="58" t="s">
        <v>466</v>
      </c>
      <c r="D69" s="46"/>
    </row>
    <row r="70" spans="1:4" s="44" customFormat="1" ht="12.75" customHeight="1" hidden="1">
      <c r="A70" s="99"/>
      <c r="B70" s="48" t="s">
        <v>528</v>
      </c>
      <c r="C70" s="58" t="s">
        <v>266</v>
      </c>
      <c r="D70" s="46"/>
    </row>
    <row r="71" spans="1:4" s="44" customFormat="1" ht="12.75" customHeight="1" hidden="1">
      <c r="A71" s="99"/>
      <c r="B71" s="48" t="s">
        <v>528</v>
      </c>
      <c r="C71" s="58" t="s">
        <v>267</v>
      </c>
      <c r="D71" s="46"/>
    </row>
    <row r="72" spans="1:4" s="44" customFormat="1" ht="12.75" customHeight="1" hidden="1">
      <c r="A72" s="99"/>
      <c r="B72" s="48" t="s">
        <v>528</v>
      </c>
      <c r="C72" s="58" t="s">
        <v>125</v>
      </c>
      <c r="D72" s="46"/>
    </row>
    <row r="73" spans="1:4" s="44" customFormat="1" ht="12.75" customHeight="1" hidden="1">
      <c r="A73" s="99"/>
      <c r="B73" s="48" t="s">
        <v>528</v>
      </c>
      <c r="C73" s="58" t="s">
        <v>68</v>
      </c>
      <c r="D73" s="46"/>
    </row>
    <row r="74" spans="1:4" s="44" customFormat="1" ht="12.75" customHeight="1" hidden="1">
      <c r="A74" s="99"/>
      <c r="B74" s="48" t="s">
        <v>528</v>
      </c>
      <c r="C74" s="58" t="s">
        <v>69</v>
      </c>
      <c r="D74" s="46"/>
    </row>
    <row r="75" spans="1:4" s="44" customFormat="1" ht="12.75" customHeight="1" hidden="1">
      <c r="A75" s="99"/>
      <c r="B75" s="48" t="s">
        <v>526</v>
      </c>
      <c r="C75" s="58" t="s">
        <v>467</v>
      </c>
      <c r="D75" s="46"/>
    </row>
    <row r="76" spans="1:4" s="44" customFormat="1" ht="12.75" customHeight="1" hidden="1">
      <c r="A76" s="99"/>
      <c r="B76" s="48" t="s">
        <v>526</v>
      </c>
      <c r="C76" s="58" t="s">
        <v>468</v>
      </c>
      <c r="D76" s="46"/>
    </row>
    <row r="77" spans="1:4" s="44" customFormat="1" ht="12.75" customHeight="1" hidden="1">
      <c r="A77" s="99"/>
      <c r="B77" s="48" t="s">
        <v>526</v>
      </c>
      <c r="C77" s="58" t="s">
        <v>469</v>
      </c>
      <c r="D77" s="46"/>
    </row>
    <row r="78" spans="1:4" s="44" customFormat="1" ht="12.75" customHeight="1" hidden="1">
      <c r="A78" s="99"/>
      <c r="B78" s="48" t="s">
        <v>526</v>
      </c>
      <c r="C78" s="58" t="s">
        <v>268</v>
      </c>
      <c r="D78" s="46"/>
    </row>
    <row r="79" spans="1:4" s="44" customFormat="1" ht="12.75" customHeight="1" hidden="1">
      <c r="A79" s="99"/>
      <c r="B79" s="48" t="s">
        <v>526</v>
      </c>
      <c r="C79" s="58" t="s">
        <v>470</v>
      </c>
      <c r="D79" s="46"/>
    </row>
    <row r="80" spans="1:4" s="44" customFormat="1" ht="12.75" customHeight="1" hidden="1">
      <c r="A80" s="99"/>
      <c r="B80" s="48" t="s">
        <v>526</v>
      </c>
      <c r="C80" s="58" t="s">
        <v>126</v>
      </c>
      <c r="D80" s="46"/>
    </row>
    <row r="81" spans="1:4" s="44" customFormat="1" ht="12.75" customHeight="1" hidden="1">
      <c r="A81" s="99"/>
      <c r="B81" s="48" t="s">
        <v>526</v>
      </c>
      <c r="C81" s="58" t="s">
        <v>127</v>
      </c>
      <c r="D81" s="46"/>
    </row>
    <row r="82" spans="1:4" s="44" customFormat="1" ht="12.75" customHeight="1" hidden="1">
      <c r="A82" s="99"/>
      <c r="B82" s="48" t="s">
        <v>526</v>
      </c>
      <c r="C82" s="58" t="s">
        <v>70</v>
      </c>
      <c r="D82" s="46"/>
    </row>
    <row r="83" spans="1:4" s="44" customFormat="1" ht="12.75" customHeight="1" hidden="1">
      <c r="A83" s="99"/>
      <c r="B83" s="48" t="s">
        <v>529</v>
      </c>
      <c r="C83" s="58" t="s">
        <v>471</v>
      </c>
      <c r="D83" s="46"/>
    </row>
    <row r="84" spans="1:4" s="44" customFormat="1" ht="12.75" customHeight="1" hidden="1">
      <c r="A84" s="99"/>
      <c r="B84" s="48" t="s">
        <v>529</v>
      </c>
      <c r="C84" s="58" t="s">
        <v>128</v>
      </c>
      <c r="D84" s="46"/>
    </row>
    <row r="85" spans="1:4" s="44" customFormat="1" ht="12.75" customHeight="1" hidden="1">
      <c r="A85" s="99"/>
      <c r="B85" s="48" t="s">
        <v>529</v>
      </c>
      <c r="C85" s="58" t="s">
        <v>129</v>
      </c>
      <c r="D85" s="46"/>
    </row>
    <row r="86" spans="1:4" s="44" customFormat="1" ht="12.75" customHeight="1" hidden="1">
      <c r="A86" s="99"/>
      <c r="B86" s="48" t="s">
        <v>529</v>
      </c>
      <c r="C86" s="58" t="s">
        <v>384</v>
      </c>
      <c r="D86" s="46"/>
    </row>
    <row r="87" spans="1:4" s="44" customFormat="1" ht="12.75" customHeight="1" hidden="1">
      <c r="A87" s="99"/>
      <c r="B87" s="48" t="s">
        <v>529</v>
      </c>
      <c r="C87" s="58" t="s">
        <v>385</v>
      </c>
      <c r="D87" s="46"/>
    </row>
    <row r="88" spans="1:4" s="44" customFormat="1" ht="12.75" customHeight="1" hidden="1">
      <c r="A88" s="99"/>
      <c r="B88" s="48" t="s">
        <v>529</v>
      </c>
      <c r="C88" s="58" t="s">
        <v>386</v>
      </c>
      <c r="D88" s="46"/>
    </row>
    <row r="89" spans="1:4" s="44" customFormat="1" ht="12.75" customHeight="1" hidden="1">
      <c r="A89" s="99"/>
      <c r="B89" s="48" t="s">
        <v>529</v>
      </c>
      <c r="C89" s="58" t="s">
        <v>387</v>
      </c>
      <c r="D89" s="46"/>
    </row>
    <row r="90" spans="1:4" s="44" customFormat="1" ht="12.75" customHeight="1" hidden="1">
      <c r="A90" s="99"/>
      <c r="B90" s="48" t="s">
        <v>529</v>
      </c>
      <c r="C90" s="58" t="s">
        <v>388</v>
      </c>
      <c r="D90" s="46"/>
    </row>
    <row r="91" spans="1:4" s="44" customFormat="1" ht="12.75" customHeight="1" hidden="1">
      <c r="A91" s="99"/>
      <c r="B91" s="48" t="s">
        <v>529</v>
      </c>
      <c r="C91" s="58" t="s">
        <v>389</v>
      </c>
      <c r="D91" s="46"/>
    </row>
    <row r="92" spans="1:4" s="44" customFormat="1" ht="12.75" customHeight="1" hidden="1">
      <c r="A92" s="99"/>
      <c r="B92" s="48" t="s">
        <v>529</v>
      </c>
      <c r="C92" s="58" t="s">
        <v>390</v>
      </c>
      <c r="D92" s="46"/>
    </row>
    <row r="93" spans="1:4" s="44" customFormat="1" ht="12.75" customHeight="1" hidden="1">
      <c r="A93" s="99"/>
      <c r="B93" s="48" t="s">
        <v>529</v>
      </c>
      <c r="C93" s="58" t="s">
        <v>269</v>
      </c>
      <c r="D93" s="46"/>
    </row>
    <row r="94" spans="1:4" s="44" customFormat="1" ht="12.75" customHeight="1" hidden="1">
      <c r="A94" s="99"/>
      <c r="B94" s="48" t="s">
        <v>529</v>
      </c>
      <c r="C94" s="58" t="s">
        <v>391</v>
      </c>
      <c r="D94" s="46"/>
    </row>
    <row r="95" spans="1:4" s="44" customFormat="1" ht="12.75" customHeight="1" hidden="1">
      <c r="A95" s="99"/>
      <c r="B95" s="48" t="s">
        <v>529</v>
      </c>
      <c r="C95" s="58" t="s">
        <v>270</v>
      </c>
      <c r="D95" s="46"/>
    </row>
    <row r="96" spans="1:4" s="44" customFormat="1" ht="12.75" customHeight="1" hidden="1">
      <c r="A96" s="99"/>
      <c r="B96" s="48" t="s">
        <v>529</v>
      </c>
      <c r="C96" s="58" t="s">
        <v>392</v>
      </c>
      <c r="D96" s="46"/>
    </row>
    <row r="97" spans="1:4" s="44" customFormat="1" ht="12.75" customHeight="1" hidden="1">
      <c r="A97" s="99"/>
      <c r="B97" s="48" t="s">
        <v>529</v>
      </c>
      <c r="C97" s="58" t="s">
        <v>393</v>
      </c>
      <c r="D97" s="46"/>
    </row>
    <row r="98" spans="1:4" s="44" customFormat="1" ht="12.75" customHeight="1" hidden="1">
      <c r="A98" s="99"/>
      <c r="B98" s="48" t="s">
        <v>529</v>
      </c>
      <c r="C98" s="58" t="s">
        <v>394</v>
      </c>
      <c r="D98" s="46"/>
    </row>
    <row r="99" spans="1:4" s="44" customFormat="1" ht="12.75" customHeight="1" hidden="1">
      <c r="A99" s="99"/>
      <c r="B99" s="48" t="s">
        <v>529</v>
      </c>
      <c r="C99" s="58" t="s">
        <v>395</v>
      </c>
      <c r="D99" s="46"/>
    </row>
    <row r="100" spans="1:4" s="44" customFormat="1" ht="12.75" customHeight="1" hidden="1">
      <c r="A100" s="99"/>
      <c r="B100" s="48" t="s">
        <v>529</v>
      </c>
      <c r="C100" s="58" t="s">
        <v>396</v>
      </c>
      <c r="D100" s="46"/>
    </row>
    <row r="101" spans="1:4" s="44" customFormat="1" ht="12.75" customHeight="1" hidden="1">
      <c r="A101" s="99"/>
      <c r="B101" s="48" t="s">
        <v>529</v>
      </c>
      <c r="C101" s="58" t="s">
        <v>397</v>
      </c>
      <c r="D101" s="46"/>
    </row>
    <row r="102" spans="1:4" s="44" customFormat="1" ht="12.75" customHeight="1" hidden="1">
      <c r="A102" s="99"/>
      <c r="B102" s="48" t="s">
        <v>529</v>
      </c>
      <c r="C102" s="58" t="s">
        <v>398</v>
      </c>
      <c r="D102" s="46"/>
    </row>
    <row r="103" spans="1:4" s="44" customFormat="1" ht="12.75" customHeight="1" hidden="1">
      <c r="A103" s="99"/>
      <c r="B103" s="48" t="s">
        <v>529</v>
      </c>
      <c r="C103" s="58" t="s">
        <v>399</v>
      </c>
      <c r="D103" s="46"/>
    </row>
    <row r="104" spans="1:4" s="44" customFormat="1" ht="12.75" customHeight="1" hidden="1">
      <c r="A104" s="99"/>
      <c r="B104" s="48" t="s">
        <v>529</v>
      </c>
      <c r="C104" s="58" t="s">
        <v>476</v>
      </c>
      <c r="D104" s="46"/>
    </row>
    <row r="105" spans="1:4" s="44" customFormat="1" ht="12.75" customHeight="1" hidden="1">
      <c r="A105" s="99"/>
      <c r="B105" s="48" t="s">
        <v>529</v>
      </c>
      <c r="C105" s="58" t="s">
        <v>271</v>
      </c>
      <c r="D105" s="46"/>
    </row>
    <row r="106" spans="1:4" s="44" customFormat="1" ht="12.75" customHeight="1" hidden="1">
      <c r="A106" s="99"/>
      <c r="B106" s="48" t="s">
        <v>529</v>
      </c>
      <c r="C106" s="58" t="s">
        <v>629</v>
      </c>
      <c r="D106" s="46"/>
    </row>
    <row r="107" spans="1:4" s="44" customFormat="1" ht="12.75" customHeight="1" hidden="1">
      <c r="A107" s="99"/>
      <c r="B107" s="48" t="s">
        <v>529</v>
      </c>
      <c r="C107" s="58" t="s">
        <v>272</v>
      </c>
      <c r="D107" s="46"/>
    </row>
    <row r="108" spans="1:4" s="44" customFormat="1" ht="12.75" customHeight="1" hidden="1">
      <c r="A108" s="99"/>
      <c r="B108" s="48" t="s">
        <v>529</v>
      </c>
      <c r="C108" s="58" t="s">
        <v>273</v>
      </c>
      <c r="D108" s="46"/>
    </row>
    <row r="109" spans="1:4" s="44" customFormat="1" ht="12.75" customHeight="1" hidden="1">
      <c r="A109" s="99"/>
      <c r="B109" s="48" t="s">
        <v>529</v>
      </c>
      <c r="C109" s="58" t="s">
        <v>274</v>
      </c>
      <c r="D109" s="46"/>
    </row>
    <row r="110" spans="1:4" s="44" customFormat="1" ht="12.75" customHeight="1" hidden="1">
      <c r="A110" s="99"/>
      <c r="B110" s="48" t="s">
        <v>529</v>
      </c>
      <c r="C110" s="58" t="s">
        <v>739</v>
      </c>
      <c r="D110" s="46"/>
    </row>
    <row r="111" spans="1:4" s="44" customFormat="1" ht="12.75" customHeight="1" hidden="1">
      <c r="A111" s="99"/>
      <c r="B111" s="48" t="s">
        <v>531</v>
      </c>
      <c r="C111" s="58" t="s">
        <v>477</v>
      </c>
      <c r="D111" s="46"/>
    </row>
    <row r="112" spans="1:4" s="44" customFormat="1" ht="12.75" customHeight="1" hidden="1">
      <c r="A112" s="99"/>
      <c r="B112" s="48" t="s">
        <v>531</v>
      </c>
      <c r="C112" s="58" t="s">
        <v>478</v>
      </c>
      <c r="D112" s="46"/>
    </row>
    <row r="113" spans="1:4" s="44" customFormat="1" ht="12.75" customHeight="1" hidden="1">
      <c r="A113" s="99"/>
      <c r="B113" s="48" t="s">
        <v>531</v>
      </c>
      <c r="C113" s="58" t="s">
        <v>479</v>
      </c>
      <c r="D113" s="46"/>
    </row>
    <row r="114" spans="1:4" s="44" customFormat="1" ht="12.75" customHeight="1" hidden="1">
      <c r="A114" s="99"/>
      <c r="B114" s="48" t="s">
        <v>531</v>
      </c>
      <c r="C114" s="58" t="s">
        <v>480</v>
      </c>
      <c r="D114" s="46"/>
    </row>
    <row r="115" spans="1:4" s="44" customFormat="1" ht="12.75" customHeight="1" hidden="1">
      <c r="A115" s="99"/>
      <c r="B115" s="48" t="s">
        <v>531</v>
      </c>
      <c r="C115" s="58" t="s">
        <v>481</v>
      </c>
      <c r="D115" s="46"/>
    </row>
    <row r="116" spans="1:4" s="44" customFormat="1" ht="12.75" customHeight="1" hidden="1">
      <c r="A116" s="99"/>
      <c r="B116" s="48" t="s">
        <v>531</v>
      </c>
      <c r="C116" s="58" t="s">
        <v>27</v>
      </c>
      <c r="D116" s="46"/>
    </row>
    <row r="117" spans="1:4" s="44" customFormat="1" ht="12.75" customHeight="1" hidden="1">
      <c r="A117" s="99"/>
      <c r="B117" s="48" t="s">
        <v>531</v>
      </c>
      <c r="C117" s="58" t="s">
        <v>275</v>
      </c>
      <c r="D117" s="46"/>
    </row>
    <row r="118" spans="1:4" s="44" customFormat="1" ht="12.75" customHeight="1" hidden="1">
      <c r="A118" s="99"/>
      <c r="B118" s="48" t="s">
        <v>531</v>
      </c>
      <c r="C118" s="58" t="s">
        <v>28</v>
      </c>
      <c r="D118" s="46"/>
    </row>
    <row r="119" spans="1:4" s="44" customFormat="1" ht="12.75" customHeight="1" hidden="1">
      <c r="A119" s="99"/>
      <c r="B119" s="48" t="s">
        <v>531</v>
      </c>
      <c r="C119" s="58" t="s">
        <v>29</v>
      </c>
      <c r="D119" s="46"/>
    </row>
    <row r="120" spans="1:4" s="44" customFormat="1" ht="12.75" customHeight="1" hidden="1">
      <c r="A120" s="99"/>
      <c r="B120" s="48" t="s">
        <v>531</v>
      </c>
      <c r="C120" s="58" t="s">
        <v>276</v>
      </c>
      <c r="D120" s="46"/>
    </row>
    <row r="121" spans="1:4" s="44" customFormat="1" ht="12.75" customHeight="1" hidden="1">
      <c r="A121" s="99"/>
      <c r="B121" s="48" t="s">
        <v>531</v>
      </c>
      <c r="C121" s="58" t="s">
        <v>277</v>
      </c>
      <c r="D121" s="46"/>
    </row>
    <row r="122" spans="1:4" s="44" customFormat="1" ht="12.75" customHeight="1" hidden="1">
      <c r="A122" s="99"/>
      <c r="B122" s="48" t="s">
        <v>531</v>
      </c>
      <c r="C122" s="58" t="s">
        <v>278</v>
      </c>
      <c r="D122" s="46"/>
    </row>
    <row r="123" spans="1:4" s="44" customFormat="1" ht="12.75" customHeight="1" hidden="1">
      <c r="A123" s="99"/>
      <c r="B123" s="48" t="s">
        <v>530</v>
      </c>
      <c r="C123" s="58" t="s">
        <v>30</v>
      </c>
      <c r="D123" s="46"/>
    </row>
    <row r="124" spans="1:4" s="44" customFormat="1" ht="12.75" customHeight="1" hidden="1">
      <c r="A124" s="99"/>
      <c r="B124" s="48" t="s">
        <v>530</v>
      </c>
      <c r="C124" s="58" t="s">
        <v>31</v>
      </c>
      <c r="D124" s="46"/>
    </row>
    <row r="125" spans="1:4" s="44" customFormat="1" ht="12.75" customHeight="1" hidden="1">
      <c r="A125" s="99"/>
      <c r="B125" s="48" t="s">
        <v>530</v>
      </c>
      <c r="C125" s="58" t="s">
        <v>32</v>
      </c>
      <c r="D125" s="46"/>
    </row>
    <row r="126" spans="1:4" s="44" customFormat="1" ht="12.75" customHeight="1" hidden="1">
      <c r="A126" s="99"/>
      <c r="B126" s="48" t="s">
        <v>530</v>
      </c>
      <c r="C126" s="58" t="s">
        <v>279</v>
      </c>
      <c r="D126" s="46"/>
    </row>
    <row r="127" spans="1:4" s="44" customFormat="1" ht="12.75" customHeight="1" hidden="1">
      <c r="A127" s="99"/>
      <c r="B127" s="48" t="s">
        <v>530</v>
      </c>
      <c r="C127" s="58" t="s">
        <v>33</v>
      </c>
      <c r="D127" s="46"/>
    </row>
    <row r="128" spans="1:4" s="44" customFormat="1" ht="12.75" customHeight="1" hidden="1">
      <c r="A128" s="99"/>
      <c r="B128" s="48" t="s">
        <v>530</v>
      </c>
      <c r="C128" s="58" t="s">
        <v>280</v>
      </c>
      <c r="D128" s="46"/>
    </row>
    <row r="129" spans="1:4" s="44" customFormat="1" ht="12.75" customHeight="1" hidden="1">
      <c r="A129" s="99"/>
      <c r="B129" s="48" t="s">
        <v>530</v>
      </c>
      <c r="C129" s="58" t="s">
        <v>34</v>
      </c>
      <c r="D129" s="46"/>
    </row>
    <row r="130" spans="1:4" s="44" customFormat="1" ht="12.75" customHeight="1" hidden="1">
      <c r="A130" s="99"/>
      <c r="B130" s="48" t="s">
        <v>530</v>
      </c>
      <c r="C130" s="58" t="s">
        <v>35</v>
      </c>
      <c r="D130" s="46"/>
    </row>
    <row r="131" spans="1:4" s="44" customFormat="1" ht="12.75" customHeight="1" hidden="1">
      <c r="A131" s="99"/>
      <c r="B131" s="48" t="s">
        <v>530</v>
      </c>
      <c r="C131" s="58" t="s">
        <v>36</v>
      </c>
      <c r="D131" s="46"/>
    </row>
    <row r="132" spans="1:4" s="44" customFormat="1" ht="12.75" customHeight="1" hidden="1">
      <c r="A132" s="99"/>
      <c r="B132" s="48" t="s">
        <v>530</v>
      </c>
      <c r="C132" s="58" t="s">
        <v>37</v>
      </c>
      <c r="D132" s="46"/>
    </row>
    <row r="133" spans="1:4" s="44" customFormat="1" ht="12.75" customHeight="1" hidden="1">
      <c r="A133" s="99"/>
      <c r="B133" s="48" t="s">
        <v>530</v>
      </c>
      <c r="C133" s="58" t="s">
        <v>77</v>
      </c>
      <c r="D133" s="46"/>
    </row>
    <row r="134" spans="1:4" s="44" customFormat="1" ht="12.75" customHeight="1" hidden="1">
      <c r="A134" s="99"/>
      <c r="B134" s="48" t="s">
        <v>530</v>
      </c>
      <c r="C134" s="58" t="s">
        <v>78</v>
      </c>
      <c r="D134" s="46"/>
    </row>
    <row r="135" spans="1:4" s="44" customFormat="1" ht="12.75" customHeight="1" hidden="1">
      <c r="A135" s="99"/>
      <c r="B135" s="48" t="s">
        <v>530</v>
      </c>
      <c r="C135" s="58" t="s">
        <v>79</v>
      </c>
      <c r="D135" s="46"/>
    </row>
    <row r="136" spans="1:4" s="44" customFormat="1" ht="12.75" customHeight="1" hidden="1">
      <c r="A136" s="99"/>
      <c r="B136" s="48" t="s">
        <v>530</v>
      </c>
      <c r="C136" s="58" t="s">
        <v>80</v>
      </c>
      <c r="D136" s="46"/>
    </row>
    <row r="137" spans="1:4" s="44" customFormat="1" ht="12.75" customHeight="1" hidden="1">
      <c r="A137" s="99"/>
      <c r="B137" s="48" t="s">
        <v>527</v>
      </c>
      <c r="C137" s="58" t="s">
        <v>38</v>
      </c>
      <c r="D137" s="46"/>
    </row>
    <row r="138" spans="1:4" s="44" customFormat="1" ht="12.75" customHeight="1" hidden="1">
      <c r="A138" s="99"/>
      <c r="B138" s="48" t="s">
        <v>527</v>
      </c>
      <c r="C138" s="58" t="s">
        <v>281</v>
      </c>
      <c r="D138" s="46"/>
    </row>
    <row r="139" spans="1:4" s="44" customFormat="1" ht="12.75" customHeight="1" hidden="1">
      <c r="A139" s="99"/>
      <c r="B139" s="48" t="s">
        <v>527</v>
      </c>
      <c r="C139" s="58" t="s">
        <v>511</v>
      </c>
      <c r="D139" s="46"/>
    </row>
    <row r="140" spans="1:4" s="44" customFormat="1" ht="12.75" customHeight="1" hidden="1">
      <c r="A140" s="99"/>
      <c r="B140" s="48" t="s">
        <v>527</v>
      </c>
      <c r="C140" s="58" t="s">
        <v>282</v>
      </c>
      <c r="D140" s="46"/>
    </row>
    <row r="141" spans="1:4" s="44" customFormat="1" ht="12.75" customHeight="1" hidden="1">
      <c r="A141" s="99"/>
      <c r="B141" s="48" t="s">
        <v>527</v>
      </c>
      <c r="C141" s="58" t="s">
        <v>81</v>
      </c>
      <c r="D141" s="46"/>
    </row>
    <row r="142" spans="1:4" s="44" customFormat="1" ht="12.75" customHeight="1" hidden="1">
      <c r="A142" s="99"/>
      <c r="B142" s="48" t="s">
        <v>527</v>
      </c>
      <c r="C142" s="58" t="s">
        <v>82</v>
      </c>
      <c r="D142" s="46"/>
    </row>
    <row r="143" spans="1:4" s="44" customFormat="1" ht="12.75" customHeight="1" hidden="1">
      <c r="A143" s="99"/>
      <c r="B143" s="48" t="s">
        <v>527</v>
      </c>
      <c r="C143" s="58" t="s">
        <v>83</v>
      </c>
      <c r="D143" s="46"/>
    </row>
    <row r="144" spans="1:4" s="44" customFormat="1" ht="12.75" customHeight="1" hidden="1">
      <c r="A144" s="99"/>
      <c r="B144" s="48" t="s">
        <v>527</v>
      </c>
      <c r="C144" s="58" t="s">
        <v>84</v>
      </c>
      <c r="D144" s="46"/>
    </row>
    <row r="145" spans="1:4" s="44" customFormat="1" ht="12.75" customHeight="1" hidden="1">
      <c r="A145" s="99"/>
      <c r="B145" s="48" t="s">
        <v>527</v>
      </c>
      <c r="C145" s="58" t="s">
        <v>740</v>
      </c>
      <c r="D145" s="46"/>
    </row>
    <row r="146" spans="1:4" s="44" customFormat="1" ht="12.75" customHeight="1" hidden="1">
      <c r="A146" s="99"/>
      <c r="B146" s="48" t="s">
        <v>425</v>
      </c>
      <c r="C146" s="58" t="s">
        <v>512</v>
      </c>
      <c r="D146" s="46"/>
    </row>
    <row r="147" spans="1:4" s="44" customFormat="1" ht="12.75" customHeight="1" hidden="1">
      <c r="A147" s="99"/>
      <c r="B147" s="48" t="s">
        <v>425</v>
      </c>
      <c r="C147" s="58" t="s">
        <v>513</v>
      </c>
      <c r="D147" s="46"/>
    </row>
    <row r="148" spans="1:4" s="44" customFormat="1" ht="12.75" customHeight="1" hidden="1">
      <c r="A148" s="99"/>
      <c r="B148" s="48" t="s">
        <v>425</v>
      </c>
      <c r="C148" s="58" t="s">
        <v>283</v>
      </c>
      <c r="D148" s="46"/>
    </row>
    <row r="149" spans="1:4" s="44" customFormat="1" ht="12.75" customHeight="1" hidden="1">
      <c r="A149" s="99"/>
      <c r="B149" s="48" t="s">
        <v>425</v>
      </c>
      <c r="C149" s="58" t="s">
        <v>514</v>
      </c>
      <c r="D149" s="46"/>
    </row>
    <row r="150" spans="1:4" s="44" customFormat="1" ht="12.75" customHeight="1" hidden="1">
      <c r="A150" s="99"/>
      <c r="B150" s="48" t="s">
        <v>425</v>
      </c>
      <c r="C150" s="58" t="s">
        <v>515</v>
      </c>
      <c r="D150" s="46"/>
    </row>
    <row r="151" spans="1:4" s="44" customFormat="1" ht="12.75" customHeight="1" hidden="1">
      <c r="A151" s="99"/>
      <c r="B151" s="48" t="s">
        <v>425</v>
      </c>
      <c r="C151" s="58" t="s">
        <v>516</v>
      </c>
      <c r="D151" s="46"/>
    </row>
    <row r="152" spans="1:4" s="44" customFormat="1" ht="12.75" customHeight="1" hidden="1">
      <c r="A152" s="99"/>
      <c r="B152" s="48" t="s">
        <v>425</v>
      </c>
      <c r="C152" s="58" t="s">
        <v>85</v>
      </c>
      <c r="D152" s="46"/>
    </row>
    <row r="153" spans="1:4" s="44" customFormat="1" ht="12.75" customHeight="1" hidden="1">
      <c r="A153" s="99"/>
      <c r="B153" s="48" t="s">
        <v>425</v>
      </c>
      <c r="C153" s="58" t="s">
        <v>741</v>
      </c>
      <c r="D153" s="46"/>
    </row>
    <row r="154" spans="1:4" s="44" customFormat="1" ht="12.75" customHeight="1" hidden="1">
      <c r="A154" s="99"/>
      <c r="B154" s="48" t="s">
        <v>426</v>
      </c>
      <c r="C154" s="58" t="s">
        <v>517</v>
      </c>
      <c r="D154" s="46"/>
    </row>
    <row r="155" spans="1:4" s="44" customFormat="1" ht="12.75" customHeight="1" hidden="1">
      <c r="A155" s="99"/>
      <c r="B155" s="48" t="s">
        <v>426</v>
      </c>
      <c r="C155" s="58" t="s">
        <v>518</v>
      </c>
      <c r="D155" s="46"/>
    </row>
    <row r="156" spans="1:4" s="44" customFormat="1" ht="12.75" customHeight="1" hidden="1">
      <c r="A156" s="99"/>
      <c r="B156" s="48" t="s">
        <v>426</v>
      </c>
      <c r="C156" s="58" t="s">
        <v>284</v>
      </c>
      <c r="D156" s="46"/>
    </row>
    <row r="157" spans="1:4" s="44" customFormat="1" ht="12.75" customHeight="1" hidden="1">
      <c r="A157" s="99"/>
      <c r="B157" s="48" t="s">
        <v>426</v>
      </c>
      <c r="C157" s="58" t="s">
        <v>285</v>
      </c>
      <c r="D157" s="46"/>
    </row>
    <row r="158" spans="1:4" s="44" customFormat="1" ht="12.75" customHeight="1" hidden="1">
      <c r="A158" s="99"/>
      <c r="B158" s="48" t="s">
        <v>426</v>
      </c>
      <c r="C158" s="58" t="s">
        <v>482</v>
      </c>
      <c r="D158" s="46"/>
    </row>
    <row r="159" spans="1:4" s="44" customFormat="1" ht="12.75" customHeight="1" hidden="1">
      <c r="A159" s="99"/>
      <c r="B159" s="48" t="s">
        <v>426</v>
      </c>
      <c r="C159" s="58" t="s">
        <v>86</v>
      </c>
      <c r="D159" s="46"/>
    </row>
    <row r="160" spans="1:4" s="44" customFormat="1" ht="12.75" customHeight="1" hidden="1">
      <c r="A160" s="99"/>
      <c r="B160" s="48" t="s">
        <v>426</v>
      </c>
      <c r="C160" s="58" t="s">
        <v>87</v>
      </c>
      <c r="D160" s="46"/>
    </row>
    <row r="161" spans="1:4" s="44" customFormat="1" ht="12.75" customHeight="1" hidden="1">
      <c r="A161" s="99"/>
      <c r="B161" s="48" t="s">
        <v>426</v>
      </c>
      <c r="C161" s="58" t="s">
        <v>88</v>
      </c>
      <c r="D161" s="46"/>
    </row>
    <row r="162" spans="1:4" s="44" customFormat="1" ht="12.75" customHeight="1" hidden="1">
      <c r="A162" s="99"/>
      <c r="B162" s="48" t="s">
        <v>426</v>
      </c>
      <c r="C162" s="58" t="s">
        <v>89</v>
      </c>
      <c r="D162" s="46"/>
    </row>
    <row r="163" spans="1:4" s="44" customFormat="1" ht="12.75" customHeight="1" hidden="1">
      <c r="A163" s="99"/>
      <c r="B163" s="48" t="s">
        <v>426</v>
      </c>
      <c r="C163" s="58" t="s">
        <v>315</v>
      </c>
      <c r="D163" s="46"/>
    </row>
    <row r="164" spans="1:4" s="44" customFormat="1" ht="12.75" customHeight="1" hidden="1">
      <c r="A164" s="99"/>
      <c r="B164" s="48" t="s">
        <v>426</v>
      </c>
      <c r="C164" s="58" t="s">
        <v>919</v>
      </c>
      <c r="D164" s="46"/>
    </row>
    <row r="165" spans="1:4" s="44" customFormat="1" ht="12.75" customHeight="1" hidden="1">
      <c r="A165" s="99"/>
      <c r="B165" s="48" t="s">
        <v>426</v>
      </c>
      <c r="C165" s="58" t="s">
        <v>920</v>
      </c>
      <c r="D165" s="46"/>
    </row>
    <row r="166" spans="1:4" s="44" customFormat="1" ht="12.75" customHeight="1" hidden="1">
      <c r="A166" s="99"/>
      <c r="B166" s="48" t="s">
        <v>343</v>
      </c>
      <c r="C166" s="58" t="s">
        <v>705</v>
      </c>
      <c r="D166" s="46"/>
    </row>
    <row r="167" spans="1:4" s="44" customFormat="1" ht="12.75" customHeight="1" hidden="1">
      <c r="A167" s="99"/>
      <c r="B167" s="48" t="s">
        <v>343</v>
      </c>
      <c r="C167" s="58" t="s">
        <v>706</v>
      </c>
      <c r="D167" s="46"/>
    </row>
    <row r="168" spans="1:4" s="44" customFormat="1" ht="12.75" customHeight="1" hidden="1">
      <c r="A168" s="99"/>
      <c r="B168" s="48" t="s">
        <v>343</v>
      </c>
      <c r="C168" s="58" t="s">
        <v>707</v>
      </c>
      <c r="D168" s="46"/>
    </row>
    <row r="169" spans="1:4" s="44" customFormat="1" ht="12.75" customHeight="1" hidden="1">
      <c r="A169" s="99"/>
      <c r="B169" s="48" t="s">
        <v>343</v>
      </c>
      <c r="C169" s="58" t="s">
        <v>708</v>
      </c>
      <c r="D169" s="46"/>
    </row>
    <row r="170" spans="1:4" s="44" customFormat="1" ht="12.75" customHeight="1" hidden="1">
      <c r="A170" s="99"/>
      <c r="B170" s="48" t="s">
        <v>343</v>
      </c>
      <c r="C170" s="58" t="s">
        <v>709</v>
      </c>
      <c r="D170" s="46"/>
    </row>
    <row r="171" spans="1:4" s="44" customFormat="1" ht="12.75" customHeight="1" hidden="1">
      <c r="A171" s="99"/>
      <c r="B171" s="48" t="s">
        <v>343</v>
      </c>
      <c r="C171" s="58" t="s">
        <v>710</v>
      </c>
      <c r="D171" s="46"/>
    </row>
    <row r="172" spans="1:4" s="44" customFormat="1" ht="12.75" customHeight="1" hidden="1">
      <c r="A172" s="99"/>
      <c r="B172" s="48" t="s">
        <v>343</v>
      </c>
      <c r="C172" s="58" t="s">
        <v>711</v>
      </c>
      <c r="D172" s="46"/>
    </row>
    <row r="173" spans="1:4" s="44" customFormat="1" ht="12.75" customHeight="1" hidden="1">
      <c r="A173" s="99"/>
      <c r="B173" s="48" t="s">
        <v>343</v>
      </c>
      <c r="C173" s="58" t="s">
        <v>712</v>
      </c>
      <c r="D173" s="46"/>
    </row>
    <row r="174" spans="1:4" s="44" customFormat="1" ht="12.75" customHeight="1" hidden="1">
      <c r="A174" s="99"/>
      <c r="B174" s="48" t="s">
        <v>343</v>
      </c>
      <c r="C174" s="58" t="s">
        <v>713</v>
      </c>
      <c r="D174" s="46"/>
    </row>
    <row r="175" spans="1:4" s="44" customFormat="1" ht="12.75" customHeight="1" hidden="1">
      <c r="A175" s="99"/>
      <c r="B175" s="48" t="s">
        <v>343</v>
      </c>
      <c r="C175" s="58" t="s">
        <v>714</v>
      </c>
      <c r="D175" s="46"/>
    </row>
    <row r="176" spans="1:4" s="44" customFormat="1" ht="12.75" customHeight="1" hidden="1">
      <c r="A176" s="99"/>
      <c r="B176" s="48" t="s">
        <v>343</v>
      </c>
      <c r="C176" s="58" t="s">
        <v>286</v>
      </c>
      <c r="D176" s="46"/>
    </row>
    <row r="177" spans="1:4" s="44" customFormat="1" ht="12.75" customHeight="1" hidden="1">
      <c r="A177" s="99"/>
      <c r="B177" s="48" t="s">
        <v>343</v>
      </c>
      <c r="C177" s="58" t="s">
        <v>287</v>
      </c>
      <c r="D177" s="46"/>
    </row>
    <row r="178" spans="1:4" s="44" customFormat="1" ht="12.75" customHeight="1" hidden="1">
      <c r="A178" s="99"/>
      <c r="B178" s="48" t="s">
        <v>343</v>
      </c>
      <c r="C178" s="58" t="s">
        <v>715</v>
      </c>
      <c r="D178" s="46"/>
    </row>
    <row r="179" spans="1:4" s="44" customFormat="1" ht="12.75" customHeight="1" hidden="1">
      <c r="A179" s="99"/>
      <c r="B179" s="48" t="s">
        <v>343</v>
      </c>
      <c r="C179" s="58" t="s">
        <v>607</v>
      </c>
      <c r="D179" s="46"/>
    </row>
    <row r="180" spans="1:4" s="44" customFormat="1" ht="12.75" customHeight="1" hidden="1">
      <c r="A180" s="99"/>
      <c r="B180" s="48" t="s">
        <v>401</v>
      </c>
      <c r="C180" s="58" t="s">
        <v>716</v>
      </c>
      <c r="D180" s="46"/>
    </row>
    <row r="181" spans="1:4" s="44" customFormat="1" ht="12.75" customHeight="1" hidden="1">
      <c r="A181" s="99"/>
      <c r="B181" s="48" t="s">
        <v>401</v>
      </c>
      <c r="C181" s="58" t="s">
        <v>717</v>
      </c>
      <c r="D181" s="46"/>
    </row>
    <row r="182" spans="1:4" s="44" customFormat="1" ht="12.75" customHeight="1" hidden="1">
      <c r="A182" s="99"/>
      <c r="B182" s="48" t="s">
        <v>401</v>
      </c>
      <c r="C182" s="58" t="s">
        <v>288</v>
      </c>
      <c r="D182" s="46"/>
    </row>
    <row r="183" spans="1:4" s="44" customFormat="1" ht="12.75" customHeight="1" hidden="1">
      <c r="A183" s="99"/>
      <c r="B183" s="48" t="s">
        <v>401</v>
      </c>
      <c r="C183" s="58" t="s">
        <v>718</v>
      </c>
      <c r="D183" s="46"/>
    </row>
    <row r="184" spans="1:4" s="44" customFormat="1" ht="12.75" customHeight="1" hidden="1">
      <c r="A184" s="99"/>
      <c r="B184" s="48" t="s">
        <v>401</v>
      </c>
      <c r="C184" s="58" t="s">
        <v>289</v>
      </c>
      <c r="D184" s="46"/>
    </row>
    <row r="185" spans="1:4" s="44" customFormat="1" ht="12.75" customHeight="1" hidden="1">
      <c r="A185" s="99"/>
      <c r="B185" s="48" t="s">
        <v>401</v>
      </c>
      <c r="C185" s="58" t="s">
        <v>290</v>
      </c>
      <c r="D185" s="46"/>
    </row>
    <row r="186" spans="1:4" s="44" customFormat="1" ht="12.75" customHeight="1" hidden="1">
      <c r="A186" s="99"/>
      <c r="B186" s="48" t="s">
        <v>401</v>
      </c>
      <c r="C186" s="58" t="s">
        <v>291</v>
      </c>
      <c r="D186" s="46"/>
    </row>
    <row r="187" spans="1:4" s="44" customFormat="1" ht="12.75" customHeight="1" hidden="1">
      <c r="A187" s="99"/>
      <c r="B187" s="48" t="s">
        <v>401</v>
      </c>
      <c r="C187" s="58" t="s">
        <v>292</v>
      </c>
      <c r="D187" s="46"/>
    </row>
    <row r="188" spans="1:4" s="44" customFormat="1" ht="12.75" customHeight="1" hidden="1">
      <c r="A188" s="99"/>
      <c r="B188" s="48" t="s">
        <v>401</v>
      </c>
      <c r="C188" s="58" t="s">
        <v>293</v>
      </c>
      <c r="D188" s="46"/>
    </row>
    <row r="189" spans="1:4" s="44" customFormat="1" ht="12.75" customHeight="1" hidden="1">
      <c r="A189" s="99"/>
      <c r="B189" s="48" t="s">
        <v>401</v>
      </c>
      <c r="C189" s="58" t="s">
        <v>742</v>
      </c>
      <c r="D189" s="46"/>
    </row>
    <row r="190" spans="1:4" s="44" customFormat="1" ht="12.75" customHeight="1" hidden="1">
      <c r="A190" s="99"/>
      <c r="B190" s="48" t="s">
        <v>401</v>
      </c>
      <c r="C190" s="58" t="s">
        <v>743</v>
      </c>
      <c r="D190" s="46"/>
    </row>
    <row r="191" spans="1:4" s="44" customFormat="1" ht="12.75" customHeight="1" hidden="1">
      <c r="A191" s="99"/>
      <c r="B191" s="48" t="s">
        <v>401</v>
      </c>
      <c r="C191" s="58" t="s">
        <v>744</v>
      </c>
      <c r="D191" s="46"/>
    </row>
    <row r="192" spans="1:4" s="44" customFormat="1" ht="12.75" customHeight="1" hidden="1">
      <c r="A192" s="99"/>
      <c r="B192" s="48" t="s">
        <v>402</v>
      </c>
      <c r="C192" s="58" t="s">
        <v>719</v>
      </c>
      <c r="D192" s="46"/>
    </row>
    <row r="193" spans="1:4" s="44" customFormat="1" ht="12.75" customHeight="1" hidden="1">
      <c r="A193" s="99"/>
      <c r="B193" s="48" t="s">
        <v>402</v>
      </c>
      <c r="C193" s="58" t="s">
        <v>720</v>
      </c>
      <c r="D193" s="46"/>
    </row>
    <row r="194" spans="1:4" s="44" customFormat="1" ht="12.75" customHeight="1" hidden="1">
      <c r="A194" s="99"/>
      <c r="B194" s="48" t="s">
        <v>402</v>
      </c>
      <c r="C194" s="58" t="s">
        <v>721</v>
      </c>
      <c r="D194" s="46"/>
    </row>
    <row r="195" spans="1:4" s="44" customFormat="1" ht="12.75" customHeight="1" hidden="1">
      <c r="A195" s="99"/>
      <c r="B195" s="48" t="s">
        <v>402</v>
      </c>
      <c r="C195" s="58" t="s">
        <v>722</v>
      </c>
      <c r="D195" s="46"/>
    </row>
    <row r="196" spans="1:4" s="44" customFormat="1" ht="12.75" customHeight="1" hidden="1">
      <c r="A196" s="99"/>
      <c r="B196" s="48" t="s">
        <v>402</v>
      </c>
      <c r="C196" s="58" t="s">
        <v>723</v>
      </c>
      <c r="D196" s="46"/>
    </row>
    <row r="197" spans="1:4" s="44" customFormat="1" ht="12.75" customHeight="1" hidden="1">
      <c r="A197" s="99"/>
      <c r="B197" s="48" t="s">
        <v>402</v>
      </c>
      <c r="C197" s="58" t="s">
        <v>977</v>
      </c>
      <c r="D197" s="46"/>
    </row>
    <row r="198" spans="1:4" s="44" customFormat="1" ht="12.75" customHeight="1" hidden="1">
      <c r="A198" s="99"/>
      <c r="B198" s="48" t="s">
        <v>402</v>
      </c>
      <c r="C198" s="58" t="s">
        <v>978</v>
      </c>
      <c r="D198" s="46"/>
    </row>
    <row r="199" spans="1:4" s="44" customFormat="1" ht="12.75" customHeight="1" hidden="1">
      <c r="A199" s="99"/>
      <c r="B199" s="48" t="s">
        <v>403</v>
      </c>
      <c r="C199" s="58" t="s">
        <v>724</v>
      </c>
      <c r="D199" s="46"/>
    </row>
    <row r="200" spans="1:4" s="44" customFormat="1" ht="12.75" customHeight="1" hidden="1">
      <c r="A200" s="99"/>
      <c r="B200" s="48" t="s">
        <v>403</v>
      </c>
      <c r="C200" s="58" t="s">
        <v>725</v>
      </c>
      <c r="D200" s="46"/>
    </row>
    <row r="201" spans="1:4" s="44" customFormat="1" ht="12.75" customHeight="1" hidden="1">
      <c r="A201" s="99"/>
      <c r="B201" s="48" t="s">
        <v>403</v>
      </c>
      <c r="C201" s="58" t="s">
        <v>726</v>
      </c>
      <c r="D201" s="46"/>
    </row>
    <row r="202" spans="1:4" s="44" customFormat="1" ht="12.75" customHeight="1" hidden="1">
      <c r="A202" s="99"/>
      <c r="B202" s="48" t="s">
        <v>403</v>
      </c>
      <c r="C202" s="58" t="s">
        <v>727</v>
      </c>
      <c r="D202" s="46"/>
    </row>
    <row r="203" spans="1:4" s="44" customFormat="1" ht="12.75" customHeight="1" hidden="1">
      <c r="A203" s="99"/>
      <c r="B203" s="48" t="s">
        <v>403</v>
      </c>
      <c r="C203" s="58" t="s">
        <v>294</v>
      </c>
      <c r="D203" s="46"/>
    </row>
    <row r="204" spans="1:4" s="44" customFormat="1" ht="12.75" customHeight="1" hidden="1">
      <c r="A204" s="99"/>
      <c r="B204" s="48" t="s">
        <v>403</v>
      </c>
      <c r="C204" s="58" t="s">
        <v>295</v>
      </c>
      <c r="D204" s="46"/>
    </row>
    <row r="205" spans="1:4" s="44" customFormat="1" ht="12.75" customHeight="1" hidden="1">
      <c r="A205" s="99"/>
      <c r="B205" s="48" t="s">
        <v>404</v>
      </c>
      <c r="C205" s="58" t="s">
        <v>728</v>
      </c>
      <c r="D205" s="46"/>
    </row>
    <row r="206" spans="1:4" s="44" customFormat="1" ht="12.75" customHeight="1" hidden="1">
      <c r="A206" s="99"/>
      <c r="B206" s="48" t="s">
        <v>404</v>
      </c>
      <c r="C206" s="58" t="s">
        <v>729</v>
      </c>
      <c r="D206" s="46"/>
    </row>
    <row r="207" spans="1:4" s="44" customFormat="1" ht="12.75" customHeight="1" hidden="1">
      <c r="A207" s="99"/>
      <c r="B207" s="48" t="s">
        <v>404</v>
      </c>
      <c r="C207" s="58" t="s">
        <v>296</v>
      </c>
      <c r="D207" s="46"/>
    </row>
    <row r="208" spans="1:4" s="44" customFormat="1" ht="12.75" customHeight="1" hidden="1">
      <c r="A208" s="99"/>
      <c r="B208" s="48" t="s">
        <v>404</v>
      </c>
      <c r="C208" s="52" t="s">
        <v>297</v>
      </c>
      <c r="D208" s="46"/>
    </row>
    <row r="209" spans="1:4" s="44" customFormat="1" ht="12.75" customHeight="1" hidden="1">
      <c r="A209" s="99"/>
      <c r="B209" s="48" t="s">
        <v>405</v>
      </c>
      <c r="C209" s="58" t="s">
        <v>730</v>
      </c>
      <c r="D209" s="46"/>
    </row>
    <row r="210" spans="1:4" s="44" customFormat="1" ht="12.75" customHeight="1" hidden="1">
      <c r="A210" s="99"/>
      <c r="B210" s="48" t="s">
        <v>405</v>
      </c>
      <c r="C210" s="58" t="s">
        <v>731</v>
      </c>
      <c r="D210" s="46"/>
    </row>
    <row r="211" spans="1:4" s="44" customFormat="1" ht="12.75" customHeight="1" hidden="1">
      <c r="A211" s="99"/>
      <c r="B211" s="48" t="s">
        <v>405</v>
      </c>
      <c r="C211" s="58" t="s">
        <v>298</v>
      </c>
      <c r="D211" s="46"/>
    </row>
    <row r="212" spans="1:4" s="44" customFormat="1" ht="12.75" customHeight="1" hidden="1">
      <c r="A212" s="99"/>
      <c r="B212" s="48" t="s">
        <v>405</v>
      </c>
      <c r="C212" s="58" t="s">
        <v>171</v>
      </c>
      <c r="D212" s="46"/>
    </row>
    <row r="213" spans="1:4" s="44" customFormat="1" ht="12.75" customHeight="1" hidden="1">
      <c r="A213" s="99"/>
      <c r="B213" s="48" t="s">
        <v>405</v>
      </c>
      <c r="C213" s="58" t="s">
        <v>732</v>
      </c>
      <c r="D213" s="46"/>
    </row>
    <row r="214" spans="1:4" s="44" customFormat="1" ht="12.75" customHeight="1" hidden="1">
      <c r="A214" s="99"/>
      <c r="B214" s="48" t="s">
        <v>405</v>
      </c>
      <c r="C214" s="58" t="s">
        <v>130</v>
      </c>
      <c r="D214" s="46"/>
    </row>
    <row r="215" spans="1:4" s="44" customFormat="1" ht="12.75" customHeight="1" hidden="1">
      <c r="A215" s="99"/>
      <c r="B215" s="48" t="s">
        <v>405</v>
      </c>
      <c r="C215" s="58" t="s">
        <v>131</v>
      </c>
      <c r="D215" s="46"/>
    </row>
    <row r="216" spans="1:4" s="44" customFormat="1" ht="12.75" customHeight="1" hidden="1">
      <c r="A216" s="99"/>
      <c r="B216" s="48" t="s">
        <v>405</v>
      </c>
      <c r="C216" s="58" t="s">
        <v>921</v>
      </c>
      <c r="D216" s="46"/>
    </row>
    <row r="217" spans="1:4" s="44" customFormat="1" ht="12.75" customHeight="1" hidden="1">
      <c r="A217" s="99"/>
      <c r="B217" s="48" t="s">
        <v>405</v>
      </c>
      <c r="C217" s="58" t="s">
        <v>922</v>
      </c>
      <c r="D217" s="46"/>
    </row>
    <row r="218" spans="1:4" s="44" customFormat="1" ht="12.75" customHeight="1" hidden="1">
      <c r="A218" s="99"/>
      <c r="B218" s="48" t="s">
        <v>405</v>
      </c>
      <c r="C218" s="58" t="s">
        <v>923</v>
      </c>
      <c r="D218" s="46"/>
    </row>
    <row r="219" spans="1:4" s="44" customFormat="1" ht="12.75" customHeight="1" hidden="1">
      <c r="A219" s="99"/>
      <c r="B219" s="48" t="s">
        <v>405</v>
      </c>
      <c r="C219" s="58" t="s">
        <v>979</v>
      </c>
      <c r="D219" s="46"/>
    </row>
    <row r="220" spans="1:4" s="44" customFormat="1" ht="12.75" customHeight="1" hidden="1">
      <c r="A220" s="99"/>
      <c r="B220" s="48" t="s">
        <v>406</v>
      </c>
      <c r="C220" s="58" t="s">
        <v>733</v>
      </c>
      <c r="D220" s="46"/>
    </row>
    <row r="221" spans="1:4" s="44" customFormat="1" ht="12.75" customHeight="1" hidden="1">
      <c r="A221" s="99"/>
      <c r="B221" s="48" t="s">
        <v>406</v>
      </c>
      <c r="C221" s="58" t="s">
        <v>299</v>
      </c>
      <c r="D221" s="46"/>
    </row>
    <row r="222" spans="1:4" s="44" customFormat="1" ht="12.75" customHeight="1" hidden="1">
      <c r="A222" s="99"/>
      <c r="B222" s="48" t="s">
        <v>316</v>
      </c>
      <c r="C222" s="58" t="s">
        <v>734</v>
      </c>
      <c r="D222" s="46"/>
    </row>
    <row r="223" spans="1:4" s="44" customFormat="1" ht="12.75" customHeight="1" hidden="1">
      <c r="A223" s="99"/>
      <c r="B223" s="48" t="s">
        <v>406</v>
      </c>
      <c r="C223" s="58" t="s">
        <v>538</v>
      </c>
      <c r="D223" s="46"/>
    </row>
    <row r="224" spans="1:4" s="44" customFormat="1" ht="12.75" customHeight="1" hidden="1">
      <c r="A224" s="99"/>
      <c r="B224" s="48" t="s">
        <v>406</v>
      </c>
      <c r="C224" s="58" t="s">
        <v>373</v>
      </c>
      <c r="D224" s="46"/>
    </row>
    <row r="225" spans="1:4" s="44" customFormat="1" ht="12.75" customHeight="1" hidden="1">
      <c r="A225" s="99"/>
      <c r="B225" s="48" t="s">
        <v>406</v>
      </c>
      <c r="C225" s="58" t="s">
        <v>539</v>
      </c>
      <c r="D225" s="46"/>
    </row>
    <row r="226" spans="1:4" s="44" customFormat="1" ht="12.75" customHeight="1" hidden="1">
      <c r="A226" s="99"/>
      <c r="B226" s="48" t="s">
        <v>316</v>
      </c>
      <c r="C226" s="58" t="s">
        <v>540</v>
      </c>
      <c r="D226" s="46"/>
    </row>
    <row r="227" spans="1:4" s="44" customFormat="1" ht="12.75" customHeight="1" hidden="1">
      <c r="A227" s="99"/>
      <c r="B227" s="48" t="s">
        <v>406</v>
      </c>
      <c r="C227" s="58" t="s">
        <v>541</v>
      </c>
      <c r="D227" s="46"/>
    </row>
    <row r="228" spans="1:4" s="44" customFormat="1" ht="12.75" customHeight="1" hidden="1">
      <c r="A228" s="99"/>
      <c r="B228" s="48" t="s">
        <v>406</v>
      </c>
      <c r="C228" s="58" t="s">
        <v>300</v>
      </c>
      <c r="D228" s="46"/>
    </row>
    <row r="229" spans="1:4" s="44" customFormat="1" ht="12.75" customHeight="1" hidden="1">
      <c r="A229" s="99"/>
      <c r="B229" s="48" t="s">
        <v>316</v>
      </c>
      <c r="C229" s="58" t="s">
        <v>317</v>
      </c>
      <c r="D229" s="46"/>
    </row>
    <row r="230" spans="1:4" s="44" customFormat="1" ht="12.75" customHeight="1" hidden="1">
      <c r="A230" s="99"/>
      <c r="B230" s="48" t="s">
        <v>316</v>
      </c>
      <c r="C230" s="58" t="s">
        <v>745</v>
      </c>
      <c r="D230" s="46"/>
    </row>
    <row r="231" spans="1:4" s="44" customFormat="1" ht="12.75" customHeight="1" hidden="1">
      <c r="A231" s="99"/>
      <c r="B231" s="100" t="s">
        <v>406</v>
      </c>
      <c r="C231" s="58" t="s">
        <v>924</v>
      </c>
      <c r="D231" s="46"/>
    </row>
    <row r="232" spans="1:4" s="44" customFormat="1" ht="12.75" customHeight="1" hidden="1">
      <c r="A232" s="99"/>
      <c r="B232" s="100" t="s">
        <v>406</v>
      </c>
      <c r="C232" s="58" t="s">
        <v>925</v>
      </c>
      <c r="D232" s="46"/>
    </row>
    <row r="233" spans="1:4" s="44" customFormat="1" ht="12.75" customHeight="1" hidden="1">
      <c r="A233" s="99"/>
      <c r="B233" s="100" t="s">
        <v>316</v>
      </c>
      <c r="C233" s="58" t="s">
        <v>983</v>
      </c>
      <c r="D233" s="46"/>
    </row>
    <row r="234" spans="1:4" s="44" customFormat="1" ht="12.75" customHeight="1" hidden="1">
      <c r="A234" s="101"/>
      <c r="B234" s="100" t="s">
        <v>407</v>
      </c>
      <c r="C234" s="58" t="s">
        <v>542</v>
      </c>
      <c r="D234" s="46"/>
    </row>
    <row r="235" spans="1:4" s="44" customFormat="1" ht="12.75" customHeight="1" hidden="1">
      <c r="A235" s="99"/>
      <c r="B235" s="48" t="s">
        <v>407</v>
      </c>
      <c r="C235" s="58" t="s">
        <v>543</v>
      </c>
      <c r="D235" s="46"/>
    </row>
    <row r="236" spans="1:4" s="44" customFormat="1" ht="12.75" customHeight="1" hidden="1">
      <c r="A236" s="99"/>
      <c r="B236" s="48" t="s">
        <v>407</v>
      </c>
      <c r="C236" s="58" t="s">
        <v>301</v>
      </c>
      <c r="D236" s="46"/>
    </row>
    <row r="237" spans="1:4" s="44" customFormat="1" ht="12.75" customHeight="1" hidden="1">
      <c r="A237" s="99"/>
      <c r="B237" s="48" t="s">
        <v>407</v>
      </c>
      <c r="C237" s="58" t="s">
        <v>544</v>
      </c>
      <c r="D237" s="46"/>
    </row>
    <row r="238" spans="1:4" s="44" customFormat="1" ht="12.75" customHeight="1" hidden="1">
      <c r="A238" s="99"/>
      <c r="B238" s="48" t="s">
        <v>407</v>
      </c>
      <c r="C238" s="58" t="s">
        <v>545</v>
      </c>
      <c r="D238" s="46"/>
    </row>
    <row r="239" spans="1:4" s="44" customFormat="1" ht="12.75" customHeight="1" hidden="1">
      <c r="A239" s="99"/>
      <c r="B239" s="48" t="s">
        <v>407</v>
      </c>
      <c r="C239" s="58" t="s">
        <v>546</v>
      </c>
      <c r="D239" s="46"/>
    </row>
    <row r="240" spans="1:4" s="44" customFormat="1" ht="12.75" customHeight="1" hidden="1">
      <c r="A240" s="99"/>
      <c r="B240" s="48" t="s">
        <v>407</v>
      </c>
      <c r="C240" s="58" t="s">
        <v>547</v>
      </c>
      <c r="D240" s="46"/>
    </row>
    <row r="241" spans="1:4" s="44" customFormat="1" ht="12.75" customHeight="1" hidden="1">
      <c r="A241" s="99"/>
      <c r="B241" s="48" t="s">
        <v>407</v>
      </c>
      <c r="C241" s="58" t="s">
        <v>548</v>
      </c>
      <c r="D241" s="46"/>
    </row>
    <row r="242" spans="1:4" s="44" customFormat="1" ht="12.75" customHeight="1" hidden="1">
      <c r="A242" s="99"/>
      <c r="B242" s="48" t="s">
        <v>407</v>
      </c>
      <c r="C242" s="58" t="s">
        <v>746</v>
      </c>
      <c r="D242" s="46"/>
    </row>
    <row r="243" spans="1:4" s="44" customFormat="1" ht="12.75" customHeight="1" hidden="1">
      <c r="A243" s="99"/>
      <c r="B243" s="102" t="s">
        <v>407</v>
      </c>
      <c r="C243" s="58" t="s">
        <v>926</v>
      </c>
      <c r="D243" s="46"/>
    </row>
    <row r="244" spans="1:4" s="44" customFormat="1" ht="12.75" customHeight="1" hidden="1">
      <c r="A244" s="99"/>
      <c r="B244" s="48" t="s">
        <v>408</v>
      </c>
      <c r="C244" s="58" t="s">
        <v>549</v>
      </c>
      <c r="D244" s="46"/>
    </row>
    <row r="245" spans="1:4" s="44" customFormat="1" ht="12.75" customHeight="1" hidden="1">
      <c r="A245" s="99"/>
      <c r="B245" s="48" t="s">
        <v>408</v>
      </c>
      <c r="C245" s="58" t="s">
        <v>550</v>
      </c>
      <c r="D245" s="46"/>
    </row>
    <row r="246" spans="1:4" s="44" customFormat="1" ht="12.75" customHeight="1" hidden="1">
      <c r="A246" s="99"/>
      <c r="B246" s="48" t="s">
        <v>408</v>
      </c>
      <c r="C246" s="58" t="s">
        <v>551</v>
      </c>
      <c r="D246" s="46"/>
    </row>
    <row r="247" spans="1:4" s="44" customFormat="1" ht="12.75" customHeight="1" hidden="1">
      <c r="A247" s="99"/>
      <c r="B247" s="48" t="s">
        <v>408</v>
      </c>
      <c r="C247" s="58" t="s">
        <v>552</v>
      </c>
      <c r="D247" s="46"/>
    </row>
    <row r="248" spans="1:4" s="44" customFormat="1" ht="12.75" customHeight="1" hidden="1">
      <c r="A248" s="99"/>
      <c r="B248" s="48" t="s">
        <v>408</v>
      </c>
      <c r="C248" s="58" t="s">
        <v>553</v>
      </c>
      <c r="D248" s="46"/>
    </row>
    <row r="249" spans="1:4" s="44" customFormat="1" ht="12.75" customHeight="1" hidden="1">
      <c r="A249" s="99"/>
      <c r="B249" s="48" t="s">
        <v>408</v>
      </c>
      <c r="C249" s="58" t="s">
        <v>554</v>
      </c>
      <c r="D249" s="46"/>
    </row>
    <row r="250" spans="1:4" s="44" customFormat="1" ht="12.75" customHeight="1" hidden="1">
      <c r="A250" s="99"/>
      <c r="B250" s="48" t="s">
        <v>408</v>
      </c>
      <c r="C250" s="58" t="s">
        <v>555</v>
      </c>
      <c r="D250" s="46"/>
    </row>
    <row r="251" spans="1:4" s="44" customFormat="1" ht="12.75" customHeight="1" hidden="1">
      <c r="A251" s="99"/>
      <c r="B251" s="48" t="s">
        <v>408</v>
      </c>
      <c r="C251" s="58" t="s">
        <v>556</v>
      </c>
      <c r="D251" s="46"/>
    </row>
    <row r="252" spans="1:4" s="44" customFormat="1" ht="12.75" customHeight="1" hidden="1">
      <c r="A252" s="99"/>
      <c r="B252" s="48" t="s">
        <v>408</v>
      </c>
      <c r="C252" s="58" t="s">
        <v>557</v>
      </c>
      <c r="D252" s="46"/>
    </row>
    <row r="253" spans="1:4" s="44" customFormat="1" ht="12.75" customHeight="1" hidden="1">
      <c r="A253" s="99"/>
      <c r="B253" s="48" t="s">
        <v>408</v>
      </c>
      <c r="C253" s="58" t="s">
        <v>558</v>
      </c>
      <c r="D253" s="46"/>
    </row>
    <row r="254" spans="1:4" s="44" customFormat="1" ht="12.75" customHeight="1" hidden="1">
      <c r="A254" s="99"/>
      <c r="B254" s="48" t="s">
        <v>408</v>
      </c>
      <c r="C254" s="58" t="s">
        <v>139</v>
      </c>
      <c r="D254" s="46"/>
    </row>
    <row r="255" spans="1:4" s="44" customFormat="1" ht="12.75" customHeight="1" hidden="1">
      <c r="A255" s="99"/>
      <c r="B255" s="48" t="s">
        <v>408</v>
      </c>
      <c r="C255" s="58" t="s">
        <v>140</v>
      </c>
      <c r="D255" s="46"/>
    </row>
    <row r="256" spans="1:4" s="44" customFormat="1" ht="12.75" customHeight="1" hidden="1">
      <c r="A256" s="99"/>
      <c r="B256" s="48" t="s">
        <v>408</v>
      </c>
      <c r="C256" s="58" t="s">
        <v>141</v>
      </c>
      <c r="D256" s="46"/>
    </row>
    <row r="257" spans="1:4" s="44" customFormat="1" ht="12.75" customHeight="1" hidden="1">
      <c r="A257" s="99"/>
      <c r="B257" s="48" t="s">
        <v>408</v>
      </c>
      <c r="C257" s="58" t="s">
        <v>142</v>
      </c>
      <c r="D257" s="46"/>
    </row>
    <row r="258" spans="1:4" s="44" customFormat="1" ht="12.75" customHeight="1" hidden="1">
      <c r="A258" s="99"/>
      <c r="B258" s="48" t="s">
        <v>408</v>
      </c>
      <c r="C258" s="58" t="s">
        <v>143</v>
      </c>
      <c r="D258" s="46"/>
    </row>
    <row r="259" spans="1:4" s="44" customFormat="1" ht="12.75" customHeight="1" hidden="1">
      <c r="A259" s="99"/>
      <c r="B259" s="48" t="s">
        <v>408</v>
      </c>
      <c r="C259" s="58" t="s">
        <v>144</v>
      </c>
      <c r="D259" s="46"/>
    </row>
    <row r="260" spans="1:4" s="44" customFormat="1" ht="12.75" customHeight="1" hidden="1">
      <c r="A260" s="99"/>
      <c r="B260" s="48" t="s">
        <v>408</v>
      </c>
      <c r="C260" s="58" t="s">
        <v>145</v>
      </c>
      <c r="D260" s="46"/>
    </row>
    <row r="261" spans="1:4" s="44" customFormat="1" ht="12.75" customHeight="1" hidden="1">
      <c r="A261" s="99"/>
      <c r="B261" s="48" t="s">
        <v>408</v>
      </c>
      <c r="C261" s="58" t="s">
        <v>146</v>
      </c>
      <c r="D261" s="46"/>
    </row>
    <row r="262" spans="1:4" s="44" customFormat="1" ht="12.75" customHeight="1" hidden="1">
      <c r="A262" s="99"/>
      <c r="B262" s="48" t="s">
        <v>408</v>
      </c>
      <c r="C262" s="58" t="s">
        <v>147</v>
      </c>
      <c r="D262" s="46"/>
    </row>
    <row r="263" spans="1:4" s="44" customFormat="1" ht="12.75" customHeight="1" hidden="1">
      <c r="A263" s="99"/>
      <c r="B263" s="48" t="s">
        <v>408</v>
      </c>
      <c r="C263" s="58" t="s">
        <v>302</v>
      </c>
      <c r="D263" s="46"/>
    </row>
    <row r="264" spans="1:4" s="44" customFormat="1" ht="12.75" customHeight="1" hidden="1">
      <c r="A264" s="99"/>
      <c r="B264" s="48" t="s">
        <v>408</v>
      </c>
      <c r="C264" s="58" t="s">
        <v>148</v>
      </c>
      <c r="D264" s="46"/>
    </row>
    <row r="265" spans="1:4" s="44" customFormat="1" ht="12.75" customHeight="1" hidden="1">
      <c r="A265" s="99"/>
      <c r="B265" s="48" t="s">
        <v>408</v>
      </c>
      <c r="C265" s="58" t="s">
        <v>747</v>
      </c>
      <c r="D265" s="46"/>
    </row>
    <row r="266" spans="1:4" s="44" customFormat="1" ht="12.75" customHeight="1" hidden="1">
      <c r="A266" s="99"/>
      <c r="B266" s="48" t="s">
        <v>408</v>
      </c>
      <c r="C266" s="58" t="s">
        <v>927</v>
      </c>
      <c r="D266" s="46"/>
    </row>
    <row r="267" spans="1:4" s="44" customFormat="1" ht="12.75" customHeight="1" hidden="1">
      <c r="A267" s="99"/>
      <c r="B267" s="48" t="s">
        <v>408</v>
      </c>
      <c r="C267" s="58" t="s">
        <v>928</v>
      </c>
      <c r="D267" s="46"/>
    </row>
    <row r="268" spans="1:4" s="44" customFormat="1" ht="12.75" customHeight="1" hidden="1">
      <c r="A268" s="99"/>
      <c r="B268" s="48" t="s">
        <v>409</v>
      </c>
      <c r="C268" s="58" t="s">
        <v>559</v>
      </c>
      <c r="D268" s="46"/>
    </row>
    <row r="269" spans="1:4" s="44" customFormat="1" ht="12.75" customHeight="1" hidden="1">
      <c r="A269" s="99"/>
      <c r="B269" s="48" t="s">
        <v>409</v>
      </c>
      <c r="C269" s="58" t="s">
        <v>560</v>
      </c>
      <c r="D269" s="46"/>
    </row>
    <row r="270" spans="1:4" s="44" customFormat="1" ht="12.75" customHeight="1" hidden="1">
      <c r="A270" s="99"/>
      <c r="B270" s="48" t="s">
        <v>409</v>
      </c>
      <c r="C270" s="58" t="s">
        <v>303</v>
      </c>
      <c r="D270" s="46"/>
    </row>
    <row r="271" spans="1:4" s="44" customFormat="1" ht="12.75" customHeight="1" hidden="1">
      <c r="A271" s="99"/>
      <c r="B271" s="48" t="s">
        <v>409</v>
      </c>
      <c r="C271" s="58" t="s">
        <v>304</v>
      </c>
      <c r="D271" s="46"/>
    </row>
    <row r="272" spans="1:4" s="44" customFormat="1" ht="12.75" customHeight="1" hidden="1">
      <c r="A272" s="99"/>
      <c r="B272" s="48" t="s">
        <v>409</v>
      </c>
      <c r="C272" s="58" t="s">
        <v>90</v>
      </c>
      <c r="D272" s="46"/>
    </row>
    <row r="273" spans="1:4" s="44" customFormat="1" ht="12.75" customHeight="1" hidden="1">
      <c r="A273" s="99"/>
      <c r="B273" s="48" t="s">
        <v>409</v>
      </c>
      <c r="C273" s="58" t="s">
        <v>318</v>
      </c>
      <c r="D273" s="46"/>
    </row>
    <row r="274" spans="1:4" s="44" customFormat="1" ht="12.75" customHeight="1" hidden="1">
      <c r="A274" s="99"/>
      <c r="B274" s="48" t="s">
        <v>410</v>
      </c>
      <c r="C274" s="58" t="s">
        <v>561</v>
      </c>
      <c r="D274" s="46"/>
    </row>
    <row r="275" spans="1:4" s="44" customFormat="1" ht="12.75" customHeight="1" hidden="1">
      <c r="A275" s="99"/>
      <c r="B275" s="48" t="s">
        <v>410</v>
      </c>
      <c r="C275" s="58" t="s">
        <v>305</v>
      </c>
      <c r="D275" s="46"/>
    </row>
    <row r="276" spans="1:4" s="44" customFormat="1" ht="12.75" customHeight="1" hidden="1">
      <c r="A276" s="99"/>
      <c r="B276" s="48" t="s">
        <v>410</v>
      </c>
      <c r="C276" s="58" t="s">
        <v>306</v>
      </c>
      <c r="D276" s="46"/>
    </row>
    <row r="277" spans="1:4" s="44" customFormat="1" ht="12.75" customHeight="1" hidden="1">
      <c r="A277" s="99"/>
      <c r="B277" s="48" t="s">
        <v>410</v>
      </c>
      <c r="C277" s="58" t="s">
        <v>688</v>
      </c>
      <c r="D277" s="46"/>
    </row>
    <row r="278" spans="1:4" s="44" customFormat="1" ht="12.75" customHeight="1" hidden="1">
      <c r="A278" s="99"/>
      <c r="B278" s="48" t="s">
        <v>410</v>
      </c>
      <c r="C278" s="58" t="s">
        <v>689</v>
      </c>
      <c r="D278" s="46"/>
    </row>
    <row r="279" spans="1:4" s="44" customFormat="1" ht="12.75" customHeight="1" hidden="1">
      <c r="A279" s="99"/>
      <c r="B279" s="48" t="s">
        <v>410</v>
      </c>
      <c r="C279" s="58" t="s">
        <v>91</v>
      </c>
      <c r="D279" s="46"/>
    </row>
    <row r="280" spans="1:4" s="44" customFormat="1" ht="12.75" customHeight="1" hidden="1">
      <c r="A280" s="99"/>
      <c r="B280" s="48" t="s">
        <v>410</v>
      </c>
      <c r="C280" s="58" t="s">
        <v>92</v>
      </c>
      <c r="D280" s="46"/>
    </row>
    <row r="281" spans="1:4" s="44" customFormat="1" ht="12.75" customHeight="1" hidden="1">
      <c r="A281" s="99"/>
      <c r="B281" s="48" t="s">
        <v>532</v>
      </c>
      <c r="C281" s="58" t="s">
        <v>690</v>
      </c>
      <c r="D281" s="46"/>
    </row>
    <row r="282" spans="1:4" s="44" customFormat="1" ht="12.75" customHeight="1" hidden="1">
      <c r="A282" s="99"/>
      <c r="B282" s="48" t="s">
        <v>532</v>
      </c>
      <c r="C282" s="58" t="s">
        <v>307</v>
      </c>
      <c r="D282" s="46"/>
    </row>
    <row r="283" spans="1:4" s="44" customFormat="1" ht="12.75" customHeight="1" hidden="1">
      <c r="A283" s="99"/>
      <c r="B283" s="48" t="s">
        <v>532</v>
      </c>
      <c r="C283" s="58" t="s">
        <v>308</v>
      </c>
      <c r="D283" s="46"/>
    </row>
    <row r="284" spans="1:4" s="44" customFormat="1" ht="12.75" customHeight="1" hidden="1">
      <c r="A284" s="99"/>
      <c r="B284" s="48" t="s">
        <v>532</v>
      </c>
      <c r="C284" s="58" t="s">
        <v>691</v>
      </c>
      <c r="D284" s="46"/>
    </row>
    <row r="285" spans="1:4" s="44" customFormat="1" ht="12.75" customHeight="1" hidden="1">
      <c r="A285" s="99"/>
      <c r="B285" s="48" t="s">
        <v>532</v>
      </c>
      <c r="C285" s="58" t="s">
        <v>692</v>
      </c>
      <c r="D285" s="46"/>
    </row>
    <row r="286" spans="1:4" s="44" customFormat="1" ht="12.75" customHeight="1" hidden="1">
      <c r="A286" s="99"/>
      <c r="B286" s="48" t="s">
        <v>532</v>
      </c>
      <c r="C286" s="58" t="s">
        <v>693</v>
      </c>
      <c r="D286" s="46"/>
    </row>
    <row r="287" spans="1:4" s="44" customFormat="1" ht="12.75" customHeight="1" hidden="1">
      <c r="A287" s="99"/>
      <c r="B287" s="48" t="s">
        <v>532</v>
      </c>
      <c r="C287" s="58" t="s">
        <v>694</v>
      </c>
      <c r="D287" s="46"/>
    </row>
    <row r="288" spans="1:4" s="44" customFormat="1" ht="12.75" customHeight="1" hidden="1">
      <c r="A288" s="99"/>
      <c r="B288" s="48" t="s">
        <v>532</v>
      </c>
      <c r="C288" s="58" t="s">
        <v>695</v>
      </c>
      <c r="D288" s="46"/>
    </row>
    <row r="289" spans="1:4" s="44" customFormat="1" ht="12.75" customHeight="1" hidden="1">
      <c r="A289" s="99"/>
      <c r="B289" s="48" t="s">
        <v>532</v>
      </c>
      <c r="C289" s="58" t="s">
        <v>696</v>
      </c>
      <c r="D289" s="46"/>
    </row>
    <row r="290" spans="1:4" s="44" customFormat="1" ht="12.75" customHeight="1" hidden="1">
      <c r="A290" s="99"/>
      <c r="B290" s="48" t="s">
        <v>341</v>
      </c>
      <c r="C290" s="58" t="s">
        <v>697</v>
      </c>
      <c r="D290" s="46"/>
    </row>
    <row r="291" spans="1:4" s="44" customFormat="1" ht="12.75" customHeight="1" hidden="1">
      <c r="A291" s="99"/>
      <c r="B291" s="48" t="s">
        <v>341</v>
      </c>
      <c r="C291" s="58" t="s">
        <v>698</v>
      </c>
      <c r="D291" s="46"/>
    </row>
    <row r="292" spans="1:4" s="44" customFormat="1" ht="12.75" customHeight="1" hidden="1">
      <c r="A292" s="99"/>
      <c r="B292" s="48" t="s">
        <v>341</v>
      </c>
      <c r="C292" s="58" t="s">
        <v>699</v>
      </c>
      <c r="D292" s="46"/>
    </row>
    <row r="293" spans="1:4" s="44" customFormat="1" ht="12.75" customHeight="1" hidden="1">
      <c r="A293" s="99"/>
      <c r="B293" s="48" t="s">
        <v>341</v>
      </c>
      <c r="C293" s="58" t="s">
        <v>309</v>
      </c>
      <c r="D293" s="46"/>
    </row>
    <row r="294" spans="1:4" s="44" customFormat="1" ht="12.75" customHeight="1" hidden="1">
      <c r="A294" s="99"/>
      <c r="B294" s="48" t="s">
        <v>341</v>
      </c>
      <c r="C294" s="58" t="s">
        <v>700</v>
      </c>
      <c r="D294" s="46"/>
    </row>
    <row r="295" spans="1:4" s="44" customFormat="1" ht="12.75" customHeight="1" hidden="1">
      <c r="A295" s="99"/>
      <c r="B295" s="48" t="s">
        <v>341</v>
      </c>
      <c r="C295" s="58" t="s">
        <v>310</v>
      </c>
      <c r="D295" s="46"/>
    </row>
    <row r="296" spans="1:4" s="44" customFormat="1" ht="12.75" customHeight="1" hidden="1">
      <c r="A296" s="99"/>
      <c r="B296" s="48" t="s">
        <v>341</v>
      </c>
      <c r="C296" s="58" t="s">
        <v>311</v>
      </c>
      <c r="D296" s="46"/>
    </row>
    <row r="297" spans="1:4" s="44" customFormat="1" ht="12.75" customHeight="1" hidden="1">
      <c r="A297" s="99"/>
      <c r="B297" s="48" t="s">
        <v>341</v>
      </c>
      <c r="C297" s="58" t="s">
        <v>701</v>
      </c>
      <c r="D297" s="46"/>
    </row>
    <row r="298" spans="1:4" s="44" customFormat="1" ht="12.75" customHeight="1" hidden="1">
      <c r="A298" s="99"/>
      <c r="B298" s="48" t="s">
        <v>341</v>
      </c>
      <c r="C298" s="58" t="s">
        <v>702</v>
      </c>
      <c r="D298" s="46"/>
    </row>
    <row r="299" spans="1:4" s="44" customFormat="1" ht="12.75" customHeight="1" hidden="1">
      <c r="A299" s="99"/>
      <c r="B299" s="48" t="s">
        <v>341</v>
      </c>
      <c r="C299" s="58" t="s">
        <v>703</v>
      </c>
      <c r="D299" s="46"/>
    </row>
    <row r="300" spans="1:4" s="44" customFormat="1" ht="12.75" customHeight="1" hidden="1">
      <c r="A300" s="99"/>
      <c r="B300" s="48" t="s">
        <v>341</v>
      </c>
      <c r="C300" s="58" t="s">
        <v>704</v>
      </c>
      <c r="D300" s="46"/>
    </row>
    <row r="301" spans="1:4" s="44" customFormat="1" ht="12.75" customHeight="1" hidden="1">
      <c r="A301" s="99"/>
      <c r="B301" s="48" t="s">
        <v>341</v>
      </c>
      <c r="C301" s="58" t="s">
        <v>242</v>
      </c>
      <c r="D301" s="46"/>
    </row>
    <row r="302" spans="1:4" s="44" customFormat="1" ht="12.75" customHeight="1" hidden="1">
      <c r="A302" s="99"/>
      <c r="B302" s="48" t="s">
        <v>341</v>
      </c>
      <c r="C302" s="58" t="s">
        <v>929</v>
      </c>
      <c r="D302" s="46"/>
    </row>
    <row r="303" spans="1:4" s="44" customFormat="1" ht="12.75" customHeight="1" hidden="1">
      <c r="A303" s="99"/>
      <c r="B303" s="48" t="s">
        <v>411</v>
      </c>
      <c r="C303" s="58" t="s">
        <v>243</v>
      </c>
      <c r="D303" s="46"/>
    </row>
    <row r="304" spans="1:4" s="44" customFormat="1" ht="12.75" customHeight="1" hidden="1">
      <c r="A304" s="99"/>
      <c r="B304" s="48" t="s">
        <v>411</v>
      </c>
      <c r="C304" s="58" t="s">
        <v>244</v>
      </c>
      <c r="D304" s="46"/>
    </row>
    <row r="305" spans="1:4" s="44" customFormat="1" ht="12.75" customHeight="1" hidden="1">
      <c r="A305" s="99"/>
      <c r="B305" s="48" t="s">
        <v>411</v>
      </c>
      <c r="C305" s="58" t="s">
        <v>245</v>
      </c>
      <c r="D305" s="46"/>
    </row>
    <row r="306" spans="1:4" s="44" customFormat="1" ht="12.75" customHeight="1" hidden="1">
      <c r="A306" s="99"/>
      <c r="B306" s="48" t="s">
        <v>411</v>
      </c>
      <c r="C306" s="58" t="s">
        <v>246</v>
      </c>
      <c r="D306" s="46"/>
    </row>
    <row r="307" spans="1:4" s="44" customFormat="1" ht="12.75" customHeight="1" hidden="1">
      <c r="A307" s="99"/>
      <c r="B307" s="48" t="s">
        <v>411</v>
      </c>
      <c r="C307" s="58" t="s">
        <v>247</v>
      </c>
      <c r="D307" s="46"/>
    </row>
    <row r="308" spans="1:4" s="44" customFormat="1" ht="12.75" customHeight="1" hidden="1">
      <c r="A308" s="99"/>
      <c r="B308" s="48" t="s">
        <v>411</v>
      </c>
      <c r="C308" s="57" t="s">
        <v>248</v>
      </c>
      <c r="D308" s="46"/>
    </row>
    <row r="309" spans="1:4" s="44" customFormat="1" ht="12.75" customHeight="1" hidden="1">
      <c r="A309" s="99"/>
      <c r="B309" s="48" t="s">
        <v>411</v>
      </c>
      <c r="C309" s="57" t="s">
        <v>249</v>
      </c>
      <c r="D309" s="46"/>
    </row>
    <row r="310" spans="1:4" s="44" customFormat="1" ht="12.75" customHeight="1" hidden="1">
      <c r="A310" s="99"/>
      <c r="B310" s="48" t="s">
        <v>411</v>
      </c>
      <c r="C310" s="57" t="s">
        <v>250</v>
      </c>
      <c r="D310" s="46"/>
    </row>
    <row r="311" spans="1:4" s="44" customFormat="1" ht="12.75" customHeight="1" hidden="1">
      <c r="A311" s="99"/>
      <c r="B311" s="48" t="s">
        <v>411</v>
      </c>
      <c r="C311" s="57" t="s">
        <v>251</v>
      </c>
      <c r="D311" s="46"/>
    </row>
    <row r="312" spans="1:4" s="44" customFormat="1" ht="12.75" customHeight="1" hidden="1">
      <c r="A312" s="99"/>
      <c r="B312" s="48" t="s">
        <v>411</v>
      </c>
      <c r="C312" s="57" t="s">
        <v>252</v>
      </c>
      <c r="D312" s="46"/>
    </row>
    <row r="313" spans="1:4" s="44" customFormat="1" ht="12.75" customHeight="1" hidden="1">
      <c r="A313" s="99"/>
      <c r="B313" s="48" t="s">
        <v>411</v>
      </c>
      <c r="C313" s="57" t="s">
        <v>253</v>
      </c>
      <c r="D313" s="46"/>
    </row>
    <row r="314" spans="1:4" s="44" customFormat="1" ht="12.75" customHeight="1" hidden="1">
      <c r="A314" s="99"/>
      <c r="B314" s="48" t="s">
        <v>411</v>
      </c>
      <c r="C314" s="57" t="s">
        <v>254</v>
      </c>
      <c r="D314" s="46"/>
    </row>
    <row r="315" spans="1:4" s="44" customFormat="1" ht="12.75" customHeight="1" hidden="1">
      <c r="A315" s="99"/>
      <c r="B315" s="48" t="s">
        <v>411</v>
      </c>
      <c r="C315" s="57" t="s">
        <v>255</v>
      </c>
      <c r="D315" s="46"/>
    </row>
    <row r="316" spans="1:4" s="44" customFormat="1" ht="12.75" customHeight="1" hidden="1">
      <c r="A316" s="99"/>
      <c r="B316" s="48" t="s">
        <v>411</v>
      </c>
      <c r="C316" s="57" t="s">
        <v>256</v>
      </c>
      <c r="D316" s="46"/>
    </row>
    <row r="317" spans="1:4" s="44" customFormat="1" ht="12.75" customHeight="1" hidden="1">
      <c r="A317" s="99"/>
      <c r="B317" s="48" t="s">
        <v>411</v>
      </c>
      <c r="C317" s="57" t="s">
        <v>257</v>
      </c>
      <c r="D317" s="46"/>
    </row>
    <row r="318" spans="1:4" s="44" customFormat="1" ht="12.75" customHeight="1" hidden="1">
      <c r="A318" s="99"/>
      <c r="B318" s="48" t="s">
        <v>411</v>
      </c>
      <c r="C318" s="57" t="s">
        <v>258</v>
      </c>
      <c r="D318" s="46"/>
    </row>
    <row r="319" spans="1:4" s="44" customFormat="1" ht="12.75" customHeight="1" hidden="1">
      <c r="A319" s="99"/>
      <c r="B319" s="48" t="s">
        <v>411</v>
      </c>
      <c r="C319" s="57" t="s">
        <v>259</v>
      </c>
      <c r="D319" s="46"/>
    </row>
    <row r="320" spans="1:4" s="44" customFormat="1" ht="12.75" customHeight="1" hidden="1">
      <c r="A320" s="99"/>
      <c r="B320" s="48" t="s">
        <v>412</v>
      </c>
      <c r="C320" s="58" t="s">
        <v>260</v>
      </c>
      <c r="D320" s="46"/>
    </row>
    <row r="321" spans="1:4" s="44" customFormat="1" ht="12.75" customHeight="1" hidden="1">
      <c r="A321" s="99"/>
      <c r="B321" s="48" t="s">
        <v>412</v>
      </c>
      <c r="C321" s="58" t="s">
        <v>152</v>
      </c>
      <c r="D321" s="46"/>
    </row>
    <row r="322" spans="1:3" s="44" customFormat="1" ht="12.75" customHeight="1" hidden="1">
      <c r="A322" s="99"/>
      <c r="B322" s="48" t="s">
        <v>412</v>
      </c>
      <c r="C322" s="58" t="s">
        <v>153</v>
      </c>
    </row>
    <row r="323" spans="1:3" s="44" customFormat="1" ht="12.75" customHeight="1" hidden="1">
      <c r="A323" s="99"/>
      <c r="B323" s="48" t="s">
        <v>412</v>
      </c>
      <c r="C323" s="58" t="s">
        <v>562</v>
      </c>
    </row>
    <row r="324" spans="1:3" s="44" customFormat="1" ht="12.75" customHeight="1" hidden="1">
      <c r="A324" s="99"/>
      <c r="B324" s="48" t="s">
        <v>413</v>
      </c>
      <c r="C324" s="58" t="s">
        <v>563</v>
      </c>
    </row>
    <row r="325" spans="1:3" s="44" customFormat="1" ht="12.75" customHeight="1" hidden="1">
      <c r="A325" s="99"/>
      <c r="B325" s="48" t="s">
        <v>413</v>
      </c>
      <c r="C325" s="58" t="s">
        <v>154</v>
      </c>
    </row>
    <row r="326" spans="1:3" s="44" customFormat="1" ht="12.75" customHeight="1" hidden="1">
      <c r="A326" s="99"/>
      <c r="B326" s="48" t="s">
        <v>342</v>
      </c>
      <c r="C326" s="58" t="s">
        <v>155</v>
      </c>
    </row>
    <row r="327" spans="1:6" ht="12.75" customHeight="1" hidden="1">
      <c r="A327" s="99"/>
      <c r="B327" s="48" t="s">
        <v>342</v>
      </c>
      <c r="C327" s="58" t="s">
        <v>156</v>
      </c>
      <c r="F327" s="44"/>
    </row>
    <row r="328" spans="1:6" ht="12.75" customHeight="1" hidden="1">
      <c r="A328" s="99"/>
      <c r="B328" s="48" t="s">
        <v>342</v>
      </c>
      <c r="C328" s="58" t="s">
        <v>157</v>
      </c>
      <c r="F328" s="44"/>
    </row>
    <row r="329" spans="1:6" ht="12.75" customHeight="1" hidden="1">
      <c r="A329" s="99"/>
      <c r="B329" s="48" t="s">
        <v>342</v>
      </c>
      <c r="C329" s="58" t="s">
        <v>158</v>
      </c>
      <c r="F329" s="44"/>
    </row>
    <row r="330" spans="1:6" ht="12.75" customHeight="1" hidden="1">
      <c r="A330" s="99"/>
      <c r="B330" s="48" t="s">
        <v>342</v>
      </c>
      <c r="C330" s="58" t="s">
        <v>159</v>
      </c>
      <c r="F330" s="44"/>
    </row>
    <row r="331" spans="1:6" ht="12.75" customHeight="1" hidden="1">
      <c r="A331" s="99"/>
      <c r="B331" s="48" t="s">
        <v>342</v>
      </c>
      <c r="C331" s="58" t="s">
        <v>160</v>
      </c>
      <c r="F331" s="44"/>
    </row>
    <row r="332" spans="1:6" ht="12.75" hidden="1">
      <c r="A332" s="99"/>
      <c r="B332" s="48" t="s">
        <v>342</v>
      </c>
      <c r="C332" s="58" t="s">
        <v>161</v>
      </c>
      <c r="F332" s="44"/>
    </row>
    <row r="333" spans="1:6" ht="12.75" hidden="1">
      <c r="A333" s="99"/>
      <c r="B333" s="48" t="s">
        <v>342</v>
      </c>
      <c r="C333" s="58" t="s">
        <v>162</v>
      </c>
      <c r="F333" s="44"/>
    </row>
    <row r="334" spans="1:6" ht="12.75" hidden="1">
      <c r="A334" s="99"/>
      <c r="B334" s="48" t="s">
        <v>342</v>
      </c>
      <c r="C334" s="58" t="s">
        <v>163</v>
      </c>
      <c r="F334" s="44"/>
    </row>
    <row r="335" spans="1:6" ht="12.75" hidden="1">
      <c r="A335" s="99"/>
      <c r="B335" s="48" t="s">
        <v>342</v>
      </c>
      <c r="C335" s="58" t="s">
        <v>164</v>
      </c>
      <c r="F335" s="44"/>
    </row>
    <row r="336" spans="1:6" ht="12.75" hidden="1">
      <c r="A336" s="99"/>
      <c r="B336" s="48" t="s">
        <v>342</v>
      </c>
      <c r="C336" s="58" t="s">
        <v>165</v>
      </c>
      <c r="F336" s="44"/>
    </row>
    <row r="337" spans="1:6" ht="12.75" hidden="1">
      <c r="A337" s="99"/>
      <c r="B337" s="48" t="s">
        <v>342</v>
      </c>
      <c r="C337" s="58" t="s">
        <v>166</v>
      </c>
      <c r="F337" s="44"/>
    </row>
    <row r="338" spans="1:6" ht="12.75" hidden="1">
      <c r="A338" s="99"/>
      <c r="B338" s="48" t="s">
        <v>342</v>
      </c>
      <c r="C338" s="58" t="s">
        <v>167</v>
      </c>
      <c r="F338" s="44"/>
    </row>
    <row r="339" spans="1:3" ht="12.75" hidden="1">
      <c r="A339" s="99"/>
      <c r="B339" s="48" t="s">
        <v>342</v>
      </c>
      <c r="C339" s="58" t="s">
        <v>168</v>
      </c>
    </row>
    <row r="340" spans="1:3" ht="12.75" hidden="1">
      <c r="A340" s="99"/>
      <c r="B340" s="48" t="s">
        <v>342</v>
      </c>
      <c r="C340" s="58" t="s">
        <v>169</v>
      </c>
    </row>
    <row r="341" spans="1:3" ht="12.75" hidden="1">
      <c r="A341" s="99"/>
      <c r="B341" s="48" t="s">
        <v>342</v>
      </c>
      <c r="C341" s="58" t="s">
        <v>170</v>
      </c>
    </row>
    <row r="342" spans="1:3" ht="12.75" hidden="1">
      <c r="A342" s="99"/>
      <c r="B342" s="48" t="s">
        <v>342</v>
      </c>
      <c r="C342" s="58" t="s">
        <v>172</v>
      </c>
    </row>
    <row r="343" spans="1:3" ht="12.75" hidden="1">
      <c r="A343" s="99"/>
      <c r="B343" s="48" t="s">
        <v>342</v>
      </c>
      <c r="C343" s="58" t="s">
        <v>173</v>
      </c>
    </row>
    <row r="344" spans="1:3" ht="12.75" hidden="1">
      <c r="A344" s="99"/>
      <c r="B344" s="48" t="s">
        <v>342</v>
      </c>
      <c r="C344" s="58" t="s">
        <v>174</v>
      </c>
    </row>
    <row r="345" spans="1:3" ht="12.75" hidden="1">
      <c r="A345" s="99"/>
      <c r="B345" s="48" t="s">
        <v>342</v>
      </c>
      <c r="C345" s="58" t="s">
        <v>175</v>
      </c>
    </row>
    <row r="346" spans="1:3" ht="12.75" hidden="1">
      <c r="A346" s="99"/>
      <c r="B346" s="48" t="s">
        <v>342</v>
      </c>
      <c r="C346" s="58" t="s">
        <v>176</v>
      </c>
    </row>
    <row r="347" spans="1:3" ht="12.75" hidden="1">
      <c r="A347" s="99"/>
      <c r="B347" s="48" t="s">
        <v>342</v>
      </c>
      <c r="C347" s="58" t="s">
        <v>177</v>
      </c>
    </row>
    <row r="348" spans="1:3" ht="12.75" hidden="1">
      <c r="A348" s="99"/>
      <c r="B348" s="48" t="s">
        <v>342</v>
      </c>
      <c r="C348" s="58" t="s">
        <v>178</v>
      </c>
    </row>
    <row r="349" spans="1:3" ht="12.75" hidden="1">
      <c r="A349" s="99"/>
      <c r="B349" s="48" t="s">
        <v>342</v>
      </c>
      <c r="C349" s="58" t="s">
        <v>564</v>
      </c>
    </row>
    <row r="350" spans="1:3" ht="12.75" hidden="1">
      <c r="A350" s="99"/>
      <c r="B350" s="48" t="s">
        <v>342</v>
      </c>
      <c r="C350" s="58" t="s">
        <v>179</v>
      </c>
    </row>
    <row r="351" spans="1:3" ht="12.75" hidden="1">
      <c r="A351" s="99"/>
      <c r="B351" s="48" t="s">
        <v>342</v>
      </c>
      <c r="C351" s="58" t="s">
        <v>180</v>
      </c>
    </row>
    <row r="352" spans="1:3" ht="12.75" hidden="1">
      <c r="A352" s="99"/>
      <c r="B352" s="48" t="s">
        <v>342</v>
      </c>
      <c r="C352" s="58" t="s">
        <v>228</v>
      </c>
    </row>
    <row r="353" spans="1:3" ht="12.75" hidden="1">
      <c r="A353" s="99"/>
      <c r="B353" s="48" t="s">
        <v>342</v>
      </c>
      <c r="C353" s="58" t="s">
        <v>229</v>
      </c>
    </row>
    <row r="354" spans="1:3" ht="12.75" hidden="1">
      <c r="A354" s="99"/>
      <c r="B354" s="48" t="s">
        <v>342</v>
      </c>
      <c r="C354" s="58" t="s">
        <v>230</v>
      </c>
    </row>
    <row r="355" spans="1:3" ht="12.75" hidden="1">
      <c r="A355" s="99"/>
      <c r="B355" s="48" t="s">
        <v>342</v>
      </c>
      <c r="C355" s="58" t="s">
        <v>231</v>
      </c>
    </row>
    <row r="356" spans="1:3" ht="12.75" hidden="1">
      <c r="A356" s="99"/>
      <c r="B356" s="48" t="s">
        <v>342</v>
      </c>
      <c r="C356" s="58" t="s">
        <v>232</v>
      </c>
    </row>
    <row r="357" spans="1:3" ht="12.75" hidden="1">
      <c r="A357" s="99"/>
      <c r="B357" s="48" t="s">
        <v>342</v>
      </c>
      <c r="C357" s="58" t="s">
        <v>233</v>
      </c>
    </row>
    <row r="358" spans="1:3" ht="12.75" hidden="1">
      <c r="A358" s="99"/>
      <c r="B358" s="48" t="s">
        <v>342</v>
      </c>
      <c r="C358" s="58" t="s">
        <v>234</v>
      </c>
    </row>
    <row r="359" spans="1:3" ht="12.75" hidden="1">
      <c r="A359" s="99"/>
      <c r="B359" s="48" t="s">
        <v>342</v>
      </c>
      <c r="C359" s="58" t="s">
        <v>235</v>
      </c>
    </row>
    <row r="360" spans="1:3" ht="12.75" hidden="1">
      <c r="A360" s="103"/>
      <c r="B360" s="48" t="s">
        <v>342</v>
      </c>
      <c r="C360" s="58" t="s">
        <v>236</v>
      </c>
    </row>
    <row r="361" spans="1:3" ht="12.75" hidden="1">
      <c r="A361" s="103"/>
      <c r="B361" s="48" t="s">
        <v>342</v>
      </c>
      <c r="C361" s="58" t="s">
        <v>237</v>
      </c>
    </row>
    <row r="362" spans="1:3" ht="12.75" hidden="1">
      <c r="A362" s="103"/>
      <c r="B362" s="48" t="s">
        <v>342</v>
      </c>
      <c r="C362" s="58" t="s">
        <v>238</v>
      </c>
    </row>
    <row r="363" spans="1:3" ht="12.75" hidden="1">
      <c r="A363" s="103"/>
      <c r="B363" s="48" t="s">
        <v>342</v>
      </c>
      <c r="C363" s="58" t="s">
        <v>608</v>
      </c>
    </row>
    <row r="364" spans="1:3" ht="12.75" hidden="1">
      <c r="A364" s="103"/>
      <c r="B364" s="48" t="s">
        <v>342</v>
      </c>
      <c r="C364" s="58" t="s">
        <v>609</v>
      </c>
    </row>
    <row r="365" spans="2:3" ht="12.75" hidden="1">
      <c r="B365" s="48" t="s">
        <v>342</v>
      </c>
      <c r="C365" s="58" t="s">
        <v>610</v>
      </c>
    </row>
    <row r="366" spans="2:3" ht="12.75" hidden="1">
      <c r="B366" s="48" t="s">
        <v>342</v>
      </c>
      <c r="C366" s="58" t="s">
        <v>611</v>
      </c>
    </row>
    <row r="367" spans="2:3" ht="12.75" hidden="1">
      <c r="B367" s="48" t="s">
        <v>342</v>
      </c>
      <c r="C367" s="58" t="s">
        <v>612</v>
      </c>
    </row>
    <row r="368" spans="2:3" ht="12.75" hidden="1">
      <c r="B368" s="48" t="s">
        <v>342</v>
      </c>
      <c r="C368" s="58" t="s">
        <v>613</v>
      </c>
    </row>
    <row r="369" spans="2:3" ht="12.75" hidden="1">
      <c r="B369" s="48" t="s">
        <v>342</v>
      </c>
      <c r="C369" s="58" t="s">
        <v>614</v>
      </c>
    </row>
    <row r="370" spans="2:3" ht="12.75" hidden="1">
      <c r="B370" s="48" t="s">
        <v>342</v>
      </c>
      <c r="C370" s="58" t="s">
        <v>615</v>
      </c>
    </row>
    <row r="371" spans="2:3" ht="12.75" hidden="1">
      <c r="B371" s="48" t="s">
        <v>342</v>
      </c>
      <c r="C371" s="58" t="s">
        <v>616</v>
      </c>
    </row>
    <row r="372" spans="2:3" ht="12.75" hidden="1">
      <c r="B372" s="48" t="s">
        <v>342</v>
      </c>
      <c r="C372" s="58" t="s">
        <v>617</v>
      </c>
    </row>
    <row r="373" spans="2:3" ht="12.75" hidden="1">
      <c r="B373" s="48" t="s">
        <v>342</v>
      </c>
      <c r="C373" s="58" t="s">
        <v>618</v>
      </c>
    </row>
    <row r="374" spans="2:3" ht="12.75" hidden="1">
      <c r="B374" s="59" t="s">
        <v>342</v>
      </c>
      <c r="C374" s="58" t="s">
        <v>619</v>
      </c>
    </row>
    <row r="375" spans="2:3" ht="12.75" hidden="1">
      <c r="B375" s="59" t="s">
        <v>342</v>
      </c>
      <c r="C375" s="58" t="s">
        <v>565</v>
      </c>
    </row>
    <row r="376" spans="2:3" ht="12.75" hidden="1">
      <c r="B376" s="59" t="s">
        <v>342</v>
      </c>
      <c r="C376" s="58" t="s">
        <v>566</v>
      </c>
    </row>
    <row r="377" spans="2:3" ht="12.75" hidden="1">
      <c r="B377" s="59">
        <v>30</v>
      </c>
      <c r="C377" s="58" t="s">
        <v>980</v>
      </c>
    </row>
    <row r="378" spans="2:3" ht="12.75" hidden="1">
      <c r="B378" s="59" t="s">
        <v>342</v>
      </c>
      <c r="C378" s="58" t="s">
        <v>567</v>
      </c>
    </row>
    <row r="379" spans="2:3" ht="12.75" hidden="1">
      <c r="B379" s="59" t="s">
        <v>342</v>
      </c>
      <c r="C379" s="58" t="s">
        <v>132</v>
      </c>
    </row>
    <row r="380" spans="2:3" ht="12.75" hidden="1">
      <c r="B380" s="59" t="s">
        <v>342</v>
      </c>
      <c r="C380" s="58" t="s">
        <v>1023</v>
      </c>
    </row>
    <row r="381" spans="2:3" ht="12.75" hidden="1">
      <c r="B381" s="59" t="s">
        <v>343</v>
      </c>
      <c r="C381" s="58" t="s">
        <v>620</v>
      </c>
    </row>
    <row r="382" ht="12.75" hidden="1"/>
    <row r="383" ht="12.75" hidden="1"/>
  </sheetData>
  <sheetProtection password="CB01" sheet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1">
      <selection activeCell="C90" sqref="C90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414</v>
      </c>
    </row>
    <row r="5" ht="12.75"/>
    <row r="6" ht="12.75"/>
    <row r="7" spans="1:5" ht="64.5" customHeight="1">
      <c r="A7" s="3" t="s">
        <v>656</v>
      </c>
      <c r="B7" s="6"/>
      <c r="C7" s="146"/>
      <c r="D7" s="7"/>
      <c r="E7" s="7"/>
    </row>
    <row r="8" spans="1:5" ht="27.75" customHeight="1">
      <c r="A8" s="38" t="str">
        <f>NazivKorisnika</f>
        <v>Zavod za zdravstvenu zaštitu radnika Novi Sad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Novi Sad</v>
      </c>
      <c r="B9" s="6"/>
      <c r="C9" s="147"/>
      <c r="D9" s="3" t="str">
        <f>"Матични број:   "&amp;MaticniBroj</f>
        <v>Матични број:   08246939</v>
      </c>
      <c r="E9" s="8"/>
    </row>
    <row r="10" spans="1:5" ht="31.5" customHeight="1">
      <c r="A10" s="2" t="str">
        <f>"ПИБ:   "&amp;PIB</f>
        <v>ПИБ:   100453694</v>
      </c>
      <c r="B10" s="6"/>
      <c r="C10" s="147"/>
      <c r="D10" s="4" t="str">
        <f>"Број подрачуна:  "&amp;BrojPodracuna</f>
        <v>Број подрачуна:  840-555661-60</v>
      </c>
      <c r="E10" s="8"/>
    </row>
    <row r="11" spans="1:5" ht="36.75" customHeight="1">
      <c r="A11" s="2" t="s">
        <v>657</v>
      </c>
      <c r="B11" s="6"/>
      <c r="C11" s="146"/>
      <c r="D11" s="7"/>
      <c r="E11" s="7"/>
    </row>
    <row r="12" spans="1:5" ht="15.75" customHeight="1">
      <c r="A12" s="1" t="s">
        <v>239</v>
      </c>
      <c r="B12" s="138"/>
      <c r="C12" s="148"/>
      <c r="D12" s="5"/>
      <c r="E12" s="5"/>
    </row>
    <row r="13" spans="1:5" ht="30" customHeight="1">
      <c r="A13" s="11" t="s">
        <v>240</v>
      </c>
      <c r="B13" s="138"/>
      <c r="C13" s="148"/>
      <c r="D13" s="5"/>
      <c r="E13" s="5"/>
    </row>
    <row r="14" spans="1:5" ht="41.25" customHeight="1">
      <c r="A14" s="9" t="s">
        <v>460</v>
      </c>
      <c r="B14" s="139"/>
      <c r="C14" s="139"/>
      <c r="D14" s="9"/>
      <c r="E14" s="9"/>
    </row>
    <row r="15" spans="1:5" ht="19.5" customHeight="1">
      <c r="A15" s="12" t="s">
        <v>1026</v>
      </c>
      <c r="B15" s="140"/>
      <c r="C15" s="140"/>
      <c r="D15" s="10"/>
      <c r="E15" s="10"/>
    </row>
    <row r="16" ht="51.75" customHeight="1">
      <c r="A16" s="13" t="s">
        <v>442</v>
      </c>
    </row>
    <row r="17" ht="21.75" customHeight="1" thickBot="1">
      <c r="K17" s="94" t="s">
        <v>241</v>
      </c>
    </row>
    <row r="18" spans="1:11" ht="12.75">
      <c r="A18" s="322" t="s">
        <v>533</v>
      </c>
      <c r="B18" s="316" t="s">
        <v>534</v>
      </c>
      <c r="C18" s="316" t="s">
        <v>535</v>
      </c>
      <c r="D18" s="316" t="s">
        <v>907</v>
      </c>
      <c r="E18" s="316" t="s">
        <v>457</v>
      </c>
      <c r="F18" s="316"/>
      <c r="G18" s="316"/>
      <c r="H18" s="316"/>
      <c r="I18" s="316"/>
      <c r="J18" s="316"/>
      <c r="K18" s="317"/>
    </row>
    <row r="19" spans="1:11" ht="12.75">
      <c r="A19" s="323"/>
      <c r="B19" s="310"/>
      <c r="C19" s="326"/>
      <c r="D19" s="310"/>
      <c r="E19" s="321" t="s">
        <v>415</v>
      </c>
      <c r="F19" s="310" t="s">
        <v>910</v>
      </c>
      <c r="G19" s="310"/>
      <c r="H19" s="310"/>
      <c r="I19" s="310"/>
      <c r="J19" s="310" t="s">
        <v>909</v>
      </c>
      <c r="K19" s="312" t="s">
        <v>63</v>
      </c>
    </row>
    <row r="20" spans="1:11" ht="25.5">
      <c r="A20" s="323"/>
      <c r="B20" s="310"/>
      <c r="C20" s="326"/>
      <c r="D20" s="310"/>
      <c r="E20" s="321"/>
      <c r="F20" s="15" t="s">
        <v>458</v>
      </c>
      <c r="G20" s="15" t="s">
        <v>459</v>
      </c>
      <c r="H20" s="15" t="s">
        <v>908</v>
      </c>
      <c r="I20" s="15" t="s">
        <v>62</v>
      </c>
      <c r="J20" s="310"/>
      <c r="K20" s="31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85827</v>
      </c>
      <c r="E22" s="20">
        <f aca="true" t="shared" si="0" ref="E22:E57">SUM(F22:K22)</f>
        <v>30422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0</v>
      </c>
      <c r="I22" s="20">
        <f t="shared" si="1"/>
        <v>13125</v>
      </c>
      <c r="J22" s="20">
        <f t="shared" si="1"/>
        <v>811</v>
      </c>
      <c r="K22" s="21">
        <f t="shared" si="1"/>
        <v>16486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85827</v>
      </c>
      <c r="E23" s="20">
        <f t="shared" si="0"/>
        <v>30186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13125</v>
      </c>
      <c r="J23" s="20">
        <f t="shared" si="2"/>
        <v>811</v>
      </c>
      <c r="K23" s="21">
        <f t="shared" si="2"/>
        <v>16250</v>
      </c>
    </row>
    <row r="24" spans="1:11" ht="25.5">
      <c r="A24" s="136">
        <v>5003</v>
      </c>
      <c r="B24" s="15">
        <v>710000</v>
      </c>
      <c r="C24" s="149" t="s">
        <v>584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18" t="s">
        <v>533</v>
      </c>
      <c r="B27" s="319" t="s">
        <v>534</v>
      </c>
      <c r="C27" s="320" t="s">
        <v>535</v>
      </c>
      <c r="D27" s="310" t="s">
        <v>907</v>
      </c>
      <c r="E27" s="310" t="s">
        <v>457</v>
      </c>
      <c r="F27" s="310"/>
      <c r="G27" s="310"/>
      <c r="H27" s="310"/>
      <c r="I27" s="310"/>
      <c r="J27" s="310"/>
      <c r="K27" s="312"/>
    </row>
    <row r="28" spans="1:11" ht="12.75">
      <c r="A28" s="318"/>
      <c r="B28" s="319"/>
      <c r="C28" s="320"/>
      <c r="D28" s="310"/>
      <c r="E28" s="321" t="s">
        <v>415</v>
      </c>
      <c r="F28" s="310" t="s">
        <v>910</v>
      </c>
      <c r="G28" s="310"/>
      <c r="H28" s="310"/>
      <c r="I28" s="310"/>
      <c r="J28" s="310" t="s">
        <v>909</v>
      </c>
      <c r="K28" s="312" t="s">
        <v>63</v>
      </c>
    </row>
    <row r="29" spans="1:11" ht="25.5">
      <c r="A29" s="318"/>
      <c r="B29" s="319"/>
      <c r="C29" s="320"/>
      <c r="D29" s="310"/>
      <c r="E29" s="321"/>
      <c r="F29" s="15" t="s">
        <v>458</v>
      </c>
      <c r="G29" s="15" t="s">
        <v>459</v>
      </c>
      <c r="H29" s="15" t="s">
        <v>908</v>
      </c>
      <c r="I29" s="15" t="s">
        <v>62</v>
      </c>
      <c r="J29" s="310"/>
      <c r="K29" s="31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650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586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587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660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661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662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588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499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500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501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503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504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505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506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507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760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18" t="s">
        <v>533</v>
      </c>
      <c r="B59" s="319" t="s">
        <v>534</v>
      </c>
      <c r="C59" s="320" t="s">
        <v>535</v>
      </c>
      <c r="D59" s="325" t="s">
        <v>907</v>
      </c>
      <c r="E59" s="325" t="s">
        <v>457</v>
      </c>
      <c r="F59" s="325"/>
      <c r="G59" s="325"/>
      <c r="H59" s="325"/>
      <c r="I59" s="325"/>
      <c r="J59" s="325"/>
      <c r="K59" s="327"/>
    </row>
    <row r="60" spans="1:11" ht="12.75">
      <c r="A60" s="318"/>
      <c r="B60" s="319"/>
      <c r="C60" s="320"/>
      <c r="D60" s="325"/>
      <c r="E60" s="320" t="s">
        <v>415</v>
      </c>
      <c r="F60" s="325" t="s">
        <v>910</v>
      </c>
      <c r="G60" s="325"/>
      <c r="H60" s="325"/>
      <c r="I60" s="325"/>
      <c r="J60" s="325" t="s">
        <v>909</v>
      </c>
      <c r="K60" s="327" t="s">
        <v>63</v>
      </c>
    </row>
    <row r="61" spans="1:11" ht="25.5">
      <c r="A61" s="318"/>
      <c r="B61" s="319"/>
      <c r="C61" s="320"/>
      <c r="D61" s="325"/>
      <c r="E61" s="320"/>
      <c r="F61" s="268" t="s">
        <v>458</v>
      </c>
      <c r="G61" s="268" t="s">
        <v>459</v>
      </c>
      <c r="H61" s="268" t="s">
        <v>908</v>
      </c>
      <c r="I61" s="268" t="s">
        <v>62</v>
      </c>
      <c r="J61" s="325"/>
      <c r="K61" s="327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508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509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510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18" t="s">
        <v>533</v>
      </c>
      <c r="B86" s="319" t="s">
        <v>534</v>
      </c>
      <c r="C86" s="320" t="s">
        <v>535</v>
      </c>
      <c r="D86" s="310" t="s">
        <v>907</v>
      </c>
      <c r="E86" s="310" t="s">
        <v>457</v>
      </c>
      <c r="F86" s="310"/>
      <c r="G86" s="310"/>
      <c r="H86" s="310"/>
      <c r="I86" s="310"/>
      <c r="J86" s="310"/>
      <c r="K86" s="312"/>
    </row>
    <row r="87" spans="1:11" ht="12.75">
      <c r="A87" s="318"/>
      <c r="B87" s="319"/>
      <c r="C87" s="320"/>
      <c r="D87" s="310"/>
      <c r="E87" s="321" t="s">
        <v>415</v>
      </c>
      <c r="F87" s="310" t="s">
        <v>910</v>
      </c>
      <c r="G87" s="310"/>
      <c r="H87" s="310"/>
      <c r="I87" s="310"/>
      <c r="J87" s="310" t="s">
        <v>909</v>
      </c>
      <c r="K87" s="312" t="s">
        <v>63</v>
      </c>
    </row>
    <row r="88" spans="1:11" ht="25.5">
      <c r="A88" s="318"/>
      <c r="B88" s="319"/>
      <c r="C88" s="320"/>
      <c r="D88" s="310"/>
      <c r="E88" s="321"/>
      <c r="F88" s="15" t="s">
        <v>458</v>
      </c>
      <c r="G88" s="15" t="s">
        <v>459</v>
      </c>
      <c r="H88" s="15" t="s">
        <v>908</v>
      </c>
      <c r="I88" s="15" t="s">
        <v>62</v>
      </c>
      <c r="J88" s="310"/>
      <c r="K88" s="31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0</v>
      </c>
      <c r="E90" s="20">
        <f t="shared" si="10"/>
        <v>811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811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0</v>
      </c>
      <c r="E94" s="20">
        <f t="shared" si="10"/>
        <v>811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811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811</v>
      </c>
      <c r="F95" s="22"/>
      <c r="G95" s="22"/>
      <c r="H95" s="22"/>
      <c r="I95" s="22"/>
      <c r="J95" s="22">
        <v>811</v>
      </c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52179</v>
      </c>
      <c r="E102" s="20">
        <f t="shared" si="20"/>
        <v>16250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16250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/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51779</v>
      </c>
      <c r="E110" s="20">
        <f t="shared" si="20"/>
        <v>16208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16208</v>
      </c>
    </row>
    <row r="111" spans="1:11" ht="25.5">
      <c r="A111" s="152">
        <v>5078</v>
      </c>
      <c r="B111" s="141">
        <v>742100</v>
      </c>
      <c r="C111" s="150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>
        <v>51779</v>
      </c>
      <c r="E113" s="23">
        <f t="shared" si="20"/>
        <v>16208</v>
      </c>
      <c r="F113" s="22"/>
      <c r="G113" s="22"/>
      <c r="H113" s="22"/>
      <c r="I113" s="22"/>
      <c r="J113" s="22"/>
      <c r="K113" s="24">
        <v>16208</v>
      </c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18" t="s">
        <v>533</v>
      </c>
      <c r="B116" s="319" t="s">
        <v>534</v>
      </c>
      <c r="C116" s="320" t="s">
        <v>535</v>
      </c>
      <c r="D116" s="310" t="s">
        <v>907</v>
      </c>
      <c r="E116" s="310" t="s">
        <v>457</v>
      </c>
      <c r="F116" s="310"/>
      <c r="G116" s="310"/>
      <c r="H116" s="310"/>
      <c r="I116" s="310"/>
      <c r="J116" s="310"/>
      <c r="K116" s="312"/>
    </row>
    <row r="117" spans="1:11" ht="12.75">
      <c r="A117" s="318"/>
      <c r="B117" s="319"/>
      <c r="C117" s="320"/>
      <c r="D117" s="310"/>
      <c r="E117" s="321" t="s">
        <v>415</v>
      </c>
      <c r="F117" s="310" t="s">
        <v>910</v>
      </c>
      <c r="G117" s="310"/>
      <c r="H117" s="310"/>
      <c r="I117" s="310"/>
      <c r="J117" s="310" t="s">
        <v>909</v>
      </c>
      <c r="K117" s="312" t="s">
        <v>63</v>
      </c>
    </row>
    <row r="118" spans="1:11" ht="25.5">
      <c r="A118" s="318"/>
      <c r="B118" s="319"/>
      <c r="C118" s="320"/>
      <c r="D118" s="310"/>
      <c r="E118" s="321"/>
      <c r="F118" s="15" t="s">
        <v>458</v>
      </c>
      <c r="G118" s="15" t="s">
        <v>459</v>
      </c>
      <c r="H118" s="15" t="s">
        <v>908</v>
      </c>
      <c r="I118" s="15" t="s">
        <v>62</v>
      </c>
      <c r="J118" s="310"/>
      <c r="K118" s="31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400</v>
      </c>
      <c r="E129" s="20">
        <f t="shared" si="20"/>
        <v>42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42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400</v>
      </c>
      <c r="E130" s="23">
        <f t="shared" si="20"/>
        <v>42</v>
      </c>
      <c r="F130" s="22"/>
      <c r="G130" s="22"/>
      <c r="H130" s="22"/>
      <c r="I130" s="22"/>
      <c r="J130" s="22"/>
      <c r="K130" s="24">
        <v>42</v>
      </c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28938</v>
      </c>
      <c r="E136" s="20">
        <f aca="true" t="shared" si="30" ref="E136:E175">SUM(F136:K136)</f>
        <v>13125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13125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28938</v>
      </c>
      <c r="E137" s="20">
        <f t="shared" si="30"/>
        <v>13125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13125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28938</v>
      </c>
      <c r="E138" s="23">
        <f>SUM(F138:K138)</f>
        <v>13125</v>
      </c>
      <c r="F138" s="22"/>
      <c r="G138" s="22"/>
      <c r="H138" s="22"/>
      <c r="I138" s="22">
        <v>13125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4710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4710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318" t="s">
        <v>533</v>
      </c>
      <c r="B142" s="319" t="s">
        <v>534</v>
      </c>
      <c r="C142" s="320" t="s">
        <v>535</v>
      </c>
      <c r="D142" s="310" t="s">
        <v>907</v>
      </c>
      <c r="E142" s="310" t="s">
        <v>457</v>
      </c>
      <c r="F142" s="310"/>
      <c r="G142" s="310"/>
      <c r="H142" s="310"/>
      <c r="I142" s="310"/>
      <c r="J142" s="310"/>
      <c r="K142" s="312"/>
    </row>
    <row r="143" spans="1:11" ht="12.75">
      <c r="A143" s="318"/>
      <c r="B143" s="319"/>
      <c r="C143" s="320"/>
      <c r="D143" s="310"/>
      <c r="E143" s="321" t="s">
        <v>415</v>
      </c>
      <c r="F143" s="310" t="s">
        <v>910</v>
      </c>
      <c r="G143" s="310"/>
      <c r="H143" s="310"/>
      <c r="I143" s="310"/>
      <c r="J143" s="310" t="s">
        <v>909</v>
      </c>
      <c r="K143" s="312" t="s">
        <v>63</v>
      </c>
    </row>
    <row r="144" spans="1:11" ht="25.5">
      <c r="A144" s="318"/>
      <c r="B144" s="319"/>
      <c r="C144" s="320"/>
      <c r="D144" s="310"/>
      <c r="E144" s="321"/>
      <c r="F144" s="15" t="s">
        <v>458</v>
      </c>
      <c r="G144" s="15" t="s">
        <v>459</v>
      </c>
      <c r="H144" s="15" t="s">
        <v>908</v>
      </c>
      <c r="I144" s="15" t="s">
        <v>62</v>
      </c>
      <c r="J144" s="310"/>
      <c r="K144" s="31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>
        <v>4710</v>
      </c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0</v>
      </c>
      <c r="E147" s="20">
        <f t="shared" si="30"/>
        <v>236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236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0</v>
      </c>
      <c r="E148" s="20">
        <f t="shared" si="30"/>
        <v>236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236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0</v>
      </c>
      <c r="E151" s="20">
        <f t="shared" si="30"/>
        <v>236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236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/>
      <c r="E152" s="23">
        <f t="shared" si="30"/>
        <v>236</v>
      </c>
      <c r="F152" s="22"/>
      <c r="G152" s="22"/>
      <c r="H152" s="22"/>
      <c r="I152" s="22"/>
      <c r="J152" s="22"/>
      <c r="K152" s="24">
        <v>236</v>
      </c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18" t="s">
        <v>533</v>
      </c>
      <c r="B169" s="319" t="s">
        <v>534</v>
      </c>
      <c r="C169" s="320" t="s">
        <v>535</v>
      </c>
      <c r="D169" s="310" t="s">
        <v>907</v>
      </c>
      <c r="E169" s="310" t="s">
        <v>457</v>
      </c>
      <c r="F169" s="310"/>
      <c r="G169" s="310"/>
      <c r="H169" s="310"/>
      <c r="I169" s="310"/>
      <c r="J169" s="310"/>
      <c r="K169" s="312"/>
    </row>
    <row r="170" spans="1:11" ht="12.75">
      <c r="A170" s="318"/>
      <c r="B170" s="319"/>
      <c r="C170" s="320"/>
      <c r="D170" s="310"/>
      <c r="E170" s="321" t="s">
        <v>415</v>
      </c>
      <c r="F170" s="310" t="s">
        <v>910</v>
      </c>
      <c r="G170" s="310"/>
      <c r="H170" s="310"/>
      <c r="I170" s="310"/>
      <c r="J170" s="310" t="s">
        <v>909</v>
      </c>
      <c r="K170" s="312" t="s">
        <v>63</v>
      </c>
    </row>
    <row r="171" spans="1:11" ht="25.5">
      <c r="A171" s="318"/>
      <c r="B171" s="319"/>
      <c r="C171" s="320"/>
      <c r="D171" s="310"/>
      <c r="E171" s="321"/>
      <c r="F171" s="15" t="s">
        <v>458</v>
      </c>
      <c r="G171" s="15" t="s">
        <v>459</v>
      </c>
      <c r="H171" s="15" t="s">
        <v>908</v>
      </c>
      <c r="I171" s="15" t="s">
        <v>62</v>
      </c>
      <c r="J171" s="310"/>
      <c r="K171" s="31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18" t="s">
        <v>533</v>
      </c>
      <c r="B195" s="319" t="s">
        <v>534</v>
      </c>
      <c r="C195" s="320" t="s">
        <v>535</v>
      </c>
      <c r="D195" s="310" t="s">
        <v>907</v>
      </c>
      <c r="E195" s="310" t="s">
        <v>457</v>
      </c>
      <c r="F195" s="310"/>
      <c r="G195" s="310"/>
      <c r="H195" s="310"/>
      <c r="I195" s="310"/>
      <c r="J195" s="310"/>
      <c r="K195" s="312"/>
    </row>
    <row r="196" spans="1:11" ht="12.75">
      <c r="A196" s="318"/>
      <c r="B196" s="319"/>
      <c r="C196" s="320"/>
      <c r="D196" s="310"/>
      <c r="E196" s="321" t="s">
        <v>415</v>
      </c>
      <c r="F196" s="310" t="s">
        <v>910</v>
      </c>
      <c r="G196" s="310"/>
      <c r="H196" s="310"/>
      <c r="I196" s="310"/>
      <c r="J196" s="310" t="s">
        <v>909</v>
      </c>
      <c r="K196" s="312" t="s">
        <v>63</v>
      </c>
    </row>
    <row r="197" spans="1:11" ht="25.5">
      <c r="A197" s="318"/>
      <c r="B197" s="319"/>
      <c r="C197" s="320"/>
      <c r="D197" s="310"/>
      <c r="E197" s="321"/>
      <c r="F197" s="15" t="s">
        <v>458</v>
      </c>
      <c r="G197" s="15" t="s">
        <v>459</v>
      </c>
      <c r="H197" s="15" t="s">
        <v>908</v>
      </c>
      <c r="I197" s="15" t="s">
        <v>62</v>
      </c>
      <c r="J197" s="310"/>
      <c r="K197" s="31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18" t="s">
        <v>533</v>
      </c>
      <c r="B217" s="319" t="s">
        <v>534</v>
      </c>
      <c r="C217" s="320" t="s">
        <v>535</v>
      </c>
      <c r="D217" s="310" t="s">
        <v>907</v>
      </c>
      <c r="E217" s="310" t="s">
        <v>457</v>
      </c>
      <c r="F217" s="310"/>
      <c r="G217" s="310"/>
      <c r="H217" s="310"/>
      <c r="I217" s="310"/>
      <c r="J217" s="310"/>
      <c r="K217" s="312"/>
    </row>
    <row r="218" spans="1:11" ht="12.75">
      <c r="A218" s="318"/>
      <c r="B218" s="319"/>
      <c r="C218" s="320"/>
      <c r="D218" s="310"/>
      <c r="E218" s="321" t="s">
        <v>415</v>
      </c>
      <c r="F218" s="310" t="s">
        <v>910</v>
      </c>
      <c r="G218" s="310"/>
      <c r="H218" s="310"/>
      <c r="I218" s="310"/>
      <c r="J218" s="310" t="s">
        <v>909</v>
      </c>
      <c r="K218" s="312" t="s">
        <v>63</v>
      </c>
    </row>
    <row r="219" spans="1:11" ht="25.5">
      <c r="A219" s="318"/>
      <c r="B219" s="319"/>
      <c r="C219" s="320"/>
      <c r="D219" s="310"/>
      <c r="E219" s="321"/>
      <c r="F219" s="15" t="s">
        <v>458</v>
      </c>
      <c r="G219" s="15" t="s">
        <v>459</v>
      </c>
      <c r="H219" s="15" t="s">
        <v>908</v>
      </c>
      <c r="I219" s="15" t="s">
        <v>62</v>
      </c>
      <c r="J219" s="310"/>
      <c r="K219" s="31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85827</v>
      </c>
      <c r="E224" s="30">
        <f t="shared" si="57"/>
        <v>30422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13125</v>
      </c>
      <c r="J224" s="30">
        <f t="shared" si="58"/>
        <v>811</v>
      </c>
      <c r="K224" s="31">
        <f t="shared" si="58"/>
        <v>16486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322" t="s">
        <v>533</v>
      </c>
      <c r="B229" s="316" t="s">
        <v>534</v>
      </c>
      <c r="C229" s="316" t="s">
        <v>535</v>
      </c>
      <c r="D229" s="316" t="s">
        <v>911</v>
      </c>
      <c r="E229" s="316" t="s">
        <v>380</v>
      </c>
      <c r="F229" s="328"/>
      <c r="G229" s="328"/>
      <c r="H229" s="328"/>
      <c r="I229" s="328"/>
      <c r="J229" s="328"/>
      <c r="K229" s="329"/>
    </row>
    <row r="230" spans="1:11" ht="12.75">
      <c r="A230" s="324"/>
      <c r="B230" s="311"/>
      <c r="C230" s="311"/>
      <c r="D230" s="311"/>
      <c r="E230" s="310" t="s">
        <v>917</v>
      </c>
      <c r="F230" s="310" t="s">
        <v>427</v>
      </c>
      <c r="G230" s="311"/>
      <c r="H230" s="311"/>
      <c r="I230" s="311"/>
      <c r="J230" s="310" t="s">
        <v>909</v>
      </c>
      <c r="K230" s="312" t="s">
        <v>63</v>
      </c>
    </row>
    <row r="231" spans="1:11" ht="25.5">
      <c r="A231" s="324"/>
      <c r="B231" s="311"/>
      <c r="C231" s="311"/>
      <c r="D231" s="311"/>
      <c r="E231" s="311"/>
      <c r="F231" s="15" t="s">
        <v>381</v>
      </c>
      <c r="G231" s="15" t="s">
        <v>459</v>
      </c>
      <c r="H231" s="15" t="s">
        <v>908</v>
      </c>
      <c r="I231" s="15" t="s">
        <v>62</v>
      </c>
      <c r="J231" s="311"/>
      <c r="K231" s="313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85827</v>
      </c>
      <c r="E233" s="20">
        <f aca="true" t="shared" si="59" ref="E233:E304">SUM(F233:K233)</f>
        <v>31469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13528</v>
      </c>
      <c r="J233" s="20">
        <f t="shared" si="60"/>
        <v>0</v>
      </c>
      <c r="K233" s="21">
        <f t="shared" si="60"/>
        <v>17941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81178</v>
      </c>
      <c r="E234" s="20">
        <f t="shared" si="59"/>
        <v>31457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13528</v>
      </c>
      <c r="J234" s="20">
        <f t="shared" si="61"/>
        <v>0</v>
      </c>
      <c r="K234" s="21">
        <f t="shared" si="61"/>
        <v>17929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53960</v>
      </c>
      <c r="E235" s="20">
        <f t="shared" si="59"/>
        <v>24477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10856</v>
      </c>
      <c r="J235" s="20">
        <f t="shared" si="62"/>
        <v>0</v>
      </c>
      <c r="K235" s="21">
        <f t="shared" si="62"/>
        <v>13621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44000</v>
      </c>
      <c r="E236" s="20">
        <f t="shared" si="59"/>
        <v>20410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9011</v>
      </c>
      <c r="J236" s="20">
        <f t="shared" si="63"/>
        <v>0</v>
      </c>
      <c r="K236" s="21">
        <f t="shared" si="63"/>
        <v>11399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44000</v>
      </c>
      <c r="E237" s="23">
        <f t="shared" si="59"/>
        <v>20410</v>
      </c>
      <c r="F237" s="22"/>
      <c r="G237" s="22"/>
      <c r="H237" s="22"/>
      <c r="I237" s="22">
        <v>9011</v>
      </c>
      <c r="J237" s="22"/>
      <c r="K237" s="24">
        <v>11399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7600</v>
      </c>
      <c r="E238" s="20">
        <f t="shared" si="59"/>
        <v>3484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1546</v>
      </c>
      <c r="J238" s="20">
        <f t="shared" si="64"/>
        <v>0</v>
      </c>
      <c r="K238" s="21">
        <f t="shared" si="64"/>
        <v>1938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v>5300</v>
      </c>
      <c r="E239" s="23">
        <f t="shared" si="59"/>
        <v>2438</v>
      </c>
      <c r="F239" s="22"/>
      <c r="G239" s="22"/>
      <c r="H239" s="22"/>
      <c r="I239" s="22">
        <v>1082</v>
      </c>
      <c r="J239" s="22"/>
      <c r="K239" s="24">
        <v>1356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2300</v>
      </c>
      <c r="E240" s="23">
        <f t="shared" si="59"/>
        <v>1046</v>
      </c>
      <c r="F240" s="22"/>
      <c r="G240" s="22"/>
      <c r="H240" s="22"/>
      <c r="I240" s="22">
        <v>464</v>
      </c>
      <c r="J240" s="22"/>
      <c r="K240" s="24">
        <v>582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450</v>
      </c>
      <c r="E242" s="20">
        <f t="shared" si="59"/>
        <v>164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164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>
        <v>450</v>
      </c>
      <c r="E243" s="23">
        <f t="shared" si="59"/>
        <v>164</v>
      </c>
      <c r="F243" s="22"/>
      <c r="G243" s="22"/>
      <c r="H243" s="22"/>
      <c r="I243" s="22">
        <v>164</v>
      </c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0</v>
      </c>
      <c r="E244" s="20">
        <f t="shared" si="59"/>
        <v>0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0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/>
      <c r="E247" s="23">
        <f t="shared" si="59"/>
        <v>0</v>
      </c>
      <c r="F247" s="22"/>
      <c r="G247" s="22"/>
      <c r="H247" s="22"/>
      <c r="I247" s="22"/>
      <c r="J247" s="22"/>
      <c r="K247" s="24"/>
    </row>
    <row r="248" spans="1:11" ht="12.75">
      <c r="A248" s="318" t="s">
        <v>533</v>
      </c>
      <c r="B248" s="319" t="s">
        <v>534</v>
      </c>
      <c r="C248" s="320" t="s">
        <v>535</v>
      </c>
      <c r="D248" s="320" t="s">
        <v>912</v>
      </c>
      <c r="E248" s="310" t="s">
        <v>380</v>
      </c>
      <c r="F248" s="311"/>
      <c r="G248" s="311"/>
      <c r="H248" s="311"/>
      <c r="I248" s="311"/>
      <c r="J248" s="311"/>
      <c r="K248" s="313"/>
    </row>
    <row r="249" spans="1:11" ht="12.75" customHeight="1">
      <c r="A249" s="318"/>
      <c r="B249" s="319"/>
      <c r="C249" s="320"/>
      <c r="D249" s="320"/>
      <c r="E249" s="310" t="s">
        <v>917</v>
      </c>
      <c r="F249" s="310" t="s">
        <v>427</v>
      </c>
      <c r="G249" s="311"/>
      <c r="H249" s="311"/>
      <c r="I249" s="311"/>
      <c r="J249" s="310" t="s">
        <v>909</v>
      </c>
      <c r="K249" s="312" t="s">
        <v>63</v>
      </c>
    </row>
    <row r="250" spans="1:11" ht="25.5">
      <c r="A250" s="318"/>
      <c r="B250" s="319"/>
      <c r="C250" s="320"/>
      <c r="D250" s="320"/>
      <c r="E250" s="311"/>
      <c r="F250" s="15" t="s">
        <v>381</v>
      </c>
      <c r="G250" s="15" t="s">
        <v>459</v>
      </c>
      <c r="H250" s="15" t="s">
        <v>908</v>
      </c>
      <c r="I250" s="15" t="s">
        <v>62</v>
      </c>
      <c r="J250" s="311"/>
      <c r="K250" s="313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910</v>
      </c>
      <c r="E253" s="20">
        <f t="shared" si="59"/>
        <v>341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135</v>
      </c>
      <c r="J253" s="20">
        <f t="shared" si="67"/>
        <v>0</v>
      </c>
      <c r="K253" s="21">
        <f t="shared" si="67"/>
        <v>206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v>910</v>
      </c>
      <c r="E254" s="23">
        <f t="shared" si="59"/>
        <v>341</v>
      </c>
      <c r="F254" s="22"/>
      <c r="G254" s="22"/>
      <c r="H254" s="22"/>
      <c r="I254" s="22">
        <v>135</v>
      </c>
      <c r="J254" s="22"/>
      <c r="K254" s="24">
        <v>206</v>
      </c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1000</v>
      </c>
      <c r="E255" s="95">
        <f t="shared" si="59"/>
        <v>78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0</v>
      </c>
      <c r="J255" s="95">
        <f t="shared" si="68"/>
        <v>0</v>
      </c>
      <c r="K255" s="96">
        <f t="shared" si="68"/>
        <v>78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>
        <v>1000</v>
      </c>
      <c r="E256" s="23">
        <f t="shared" si="59"/>
        <v>78</v>
      </c>
      <c r="F256" s="22"/>
      <c r="G256" s="22"/>
      <c r="H256" s="22"/>
      <c r="I256" s="22"/>
      <c r="J256" s="22"/>
      <c r="K256" s="24">
        <v>78</v>
      </c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23013</v>
      </c>
      <c r="E261" s="20">
        <f t="shared" si="59"/>
        <v>6900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2651</v>
      </c>
      <c r="J261" s="20">
        <f t="shared" si="71"/>
        <v>0</v>
      </c>
      <c r="K261" s="21">
        <f t="shared" si="71"/>
        <v>4249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3232</v>
      </c>
      <c r="E262" s="20">
        <f t="shared" si="59"/>
        <v>1395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1209</v>
      </c>
      <c r="J262" s="20">
        <f t="shared" si="72"/>
        <v>0</v>
      </c>
      <c r="K262" s="21">
        <f t="shared" si="72"/>
        <v>186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191</v>
      </c>
      <c r="E263" s="23">
        <f t="shared" si="59"/>
        <v>59</v>
      </c>
      <c r="F263" s="22"/>
      <c r="G263" s="22"/>
      <c r="H263" s="22"/>
      <c r="I263" s="22">
        <v>27</v>
      </c>
      <c r="J263" s="22"/>
      <c r="K263" s="24">
        <v>32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1800</v>
      </c>
      <c r="E264" s="23">
        <f t="shared" si="59"/>
        <v>836</v>
      </c>
      <c r="F264" s="22"/>
      <c r="G264" s="22"/>
      <c r="H264" s="22"/>
      <c r="I264" s="22">
        <v>804</v>
      </c>
      <c r="J264" s="22"/>
      <c r="K264" s="24">
        <v>32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500</v>
      </c>
      <c r="E265" s="23">
        <f t="shared" si="59"/>
        <v>148</v>
      </c>
      <c r="F265" s="22"/>
      <c r="G265" s="22"/>
      <c r="H265" s="22"/>
      <c r="I265" s="22">
        <v>145</v>
      </c>
      <c r="J265" s="22"/>
      <c r="K265" s="24">
        <v>3</v>
      </c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590</v>
      </c>
      <c r="E266" s="23">
        <f t="shared" si="59"/>
        <v>278</v>
      </c>
      <c r="F266" s="22"/>
      <c r="G266" s="22"/>
      <c r="H266" s="22"/>
      <c r="I266" s="22">
        <v>206</v>
      </c>
      <c r="J266" s="22"/>
      <c r="K266" s="24">
        <v>72</v>
      </c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100</v>
      </c>
      <c r="E267" s="23">
        <f t="shared" si="59"/>
        <v>29</v>
      </c>
      <c r="F267" s="22"/>
      <c r="G267" s="22"/>
      <c r="H267" s="22"/>
      <c r="I267" s="22">
        <v>27</v>
      </c>
      <c r="J267" s="22"/>
      <c r="K267" s="24">
        <v>2</v>
      </c>
    </row>
    <row r="268" spans="1:11" ht="17.25" customHeight="1">
      <c r="A268" s="157">
        <v>5203</v>
      </c>
      <c r="B268" s="141">
        <v>421600</v>
      </c>
      <c r="C268" s="150" t="s">
        <v>66</v>
      </c>
      <c r="D268" s="22">
        <v>41</v>
      </c>
      <c r="E268" s="23">
        <f t="shared" si="59"/>
        <v>45</v>
      </c>
      <c r="F268" s="22"/>
      <c r="G268" s="22"/>
      <c r="H268" s="22"/>
      <c r="I268" s="22"/>
      <c r="J268" s="22"/>
      <c r="K268" s="24">
        <v>45</v>
      </c>
    </row>
    <row r="269" spans="1:11" ht="17.25" customHeight="1">
      <c r="A269" s="157">
        <v>5204</v>
      </c>
      <c r="B269" s="141">
        <v>421900</v>
      </c>
      <c r="C269" s="150" t="s">
        <v>580</v>
      </c>
      <c r="D269" s="22">
        <v>10</v>
      </c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450</v>
      </c>
      <c r="E270" s="20">
        <f t="shared" si="59"/>
        <v>95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95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350</v>
      </c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7">
        <v>5207</v>
      </c>
      <c r="B272" s="141">
        <v>422200</v>
      </c>
      <c r="C272" s="150" t="s">
        <v>319</v>
      </c>
      <c r="D272" s="22">
        <v>100</v>
      </c>
      <c r="E272" s="23">
        <f t="shared" si="59"/>
        <v>95</v>
      </c>
      <c r="F272" s="22"/>
      <c r="G272" s="22"/>
      <c r="H272" s="22"/>
      <c r="I272" s="22"/>
      <c r="J272" s="22"/>
      <c r="K272" s="24">
        <v>95</v>
      </c>
    </row>
    <row r="273" spans="1:11" ht="17.25" customHeight="1">
      <c r="A273" s="157">
        <v>5208</v>
      </c>
      <c r="B273" s="141">
        <v>422300</v>
      </c>
      <c r="C273" s="150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6610</v>
      </c>
      <c r="E276" s="20">
        <f t="shared" si="59"/>
        <v>2469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200</v>
      </c>
      <c r="J276" s="20">
        <f t="shared" si="74"/>
        <v>0</v>
      </c>
      <c r="K276" s="21">
        <f t="shared" si="74"/>
        <v>2269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>
        <v>30</v>
      </c>
      <c r="E277" s="23">
        <f t="shared" si="59"/>
        <v>1</v>
      </c>
      <c r="F277" s="22"/>
      <c r="G277" s="22"/>
      <c r="H277" s="22"/>
      <c r="I277" s="22"/>
      <c r="J277" s="22"/>
      <c r="K277" s="24">
        <v>1</v>
      </c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400</v>
      </c>
      <c r="E278" s="23">
        <f t="shared" si="59"/>
        <v>188</v>
      </c>
      <c r="F278" s="22"/>
      <c r="G278" s="22"/>
      <c r="H278" s="22"/>
      <c r="I278" s="22">
        <v>181</v>
      </c>
      <c r="J278" s="22"/>
      <c r="K278" s="24">
        <v>7</v>
      </c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150</v>
      </c>
      <c r="E279" s="23">
        <f t="shared" si="59"/>
        <v>166</v>
      </c>
      <c r="F279" s="22"/>
      <c r="G279" s="22"/>
      <c r="H279" s="22"/>
      <c r="I279" s="22"/>
      <c r="J279" s="22"/>
      <c r="K279" s="24">
        <v>166</v>
      </c>
    </row>
    <row r="280" spans="1:11" ht="17.25" customHeight="1">
      <c r="A280" s="157">
        <v>5215</v>
      </c>
      <c r="B280" s="141">
        <v>423400</v>
      </c>
      <c r="C280" s="150" t="s">
        <v>621</v>
      </c>
      <c r="D280" s="22">
        <v>50</v>
      </c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2500</v>
      </c>
      <c r="E281" s="23">
        <f t="shared" si="59"/>
        <v>979</v>
      </c>
      <c r="F281" s="22"/>
      <c r="G281" s="22"/>
      <c r="H281" s="22"/>
      <c r="I281" s="22"/>
      <c r="J281" s="22"/>
      <c r="K281" s="24">
        <v>979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>
        <v>150</v>
      </c>
      <c r="E282" s="23">
        <f t="shared" si="59"/>
        <v>19</v>
      </c>
      <c r="F282" s="22"/>
      <c r="G282" s="22"/>
      <c r="H282" s="22"/>
      <c r="I282" s="22">
        <v>19</v>
      </c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420</v>
      </c>
      <c r="E283" s="23">
        <f t="shared" si="59"/>
        <v>86</v>
      </c>
      <c r="F283" s="22"/>
      <c r="G283" s="22"/>
      <c r="H283" s="22"/>
      <c r="I283" s="22"/>
      <c r="J283" s="22"/>
      <c r="K283" s="24">
        <v>86</v>
      </c>
    </row>
    <row r="284" spans="1:11" ht="12.75">
      <c r="A284" s="318" t="s">
        <v>533</v>
      </c>
      <c r="B284" s="319" t="s">
        <v>534</v>
      </c>
      <c r="C284" s="320" t="s">
        <v>535</v>
      </c>
      <c r="D284" s="320" t="s">
        <v>912</v>
      </c>
      <c r="E284" s="310" t="s">
        <v>380</v>
      </c>
      <c r="F284" s="311"/>
      <c r="G284" s="311"/>
      <c r="H284" s="311"/>
      <c r="I284" s="311"/>
      <c r="J284" s="311"/>
      <c r="K284" s="313"/>
    </row>
    <row r="285" spans="1:11" ht="12.75" customHeight="1">
      <c r="A285" s="318"/>
      <c r="B285" s="319"/>
      <c r="C285" s="320"/>
      <c r="D285" s="320"/>
      <c r="E285" s="310" t="s">
        <v>917</v>
      </c>
      <c r="F285" s="310" t="s">
        <v>427</v>
      </c>
      <c r="G285" s="311"/>
      <c r="H285" s="311"/>
      <c r="I285" s="311"/>
      <c r="J285" s="310" t="s">
        <v>909</v>
      </c>
      <c r="K285" s="312" t="s">
        <v>63</v>
      </c>
    </row>
    <row r="286" spans="1:11" ht="25.5">
      <c r="A286" s="318"/>
      <c r="B286" s="319"/>
      <c r="C286" s="320"/>
      <c r="D286" s="320"/>
      <c r="E286" s="311"/>
      <c r="F286" s="15" t="s">
        <v>381</v>
      </c>
      <c r="G286" s="15" t="s">
        <v>459</v>
      </c>
      <c r="H286" s="15" t="s">
        <v>908</v>
      </c>
      <c r="I286" s="15" t="s">
        <v>62</v>
      </c>
      <c r="J286" s="311"/>
      <c r="K286" s="313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>
        <v>2910</v>
      </c>
      <c r="E288" s="23">
        <f t="shared" si="59"/>
        <v>1030</v>
      </c>
      <c r="F288" s="22"/>
      <c r="G288" s="22"/>
      <c r="H288" s="22"/>
      <c r="I288" s="22"/>
      <c r="J288" s="22"/>
      <c r="K288" s="24">
        <v>1030</v>
      </c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2500</v>
      </c>
      <c r="E289" s="20">
        <f t="shared" si="59"/>
        <v>1054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31</v>
      </c>
      <c r="J289" s="20">
        <f t="shared" si="75"/>
        <v>0</v>
      </c>
      <c r="K289" s="21">
        <f t="shared" si="75"/>
        <v>1023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2500</v>
      </c>
      <c r="E292" s="23">
        <f t="shared" si="59"/>
        <v>1054</v>
      </c>
      <c r="F292" s="22"/>
      <c r="G292" s="22"/>
      <c r="H292" s="22"/>
      <c r="I292" s="22">
        <v>31</v>
      </c>
      <c r="J292" s="22"/>
      <c r="K292" s="24">
        <v>1023</v>
      </c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1762</v>
      </c>
      <c r="E297" s="20">
        <f t="shared" si="59"/>
        <v>376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210</v>
      </c>
      <c r="J297" s="20">
        <f t="shared" si="76"/>
        <v>0</v>
      </c>
      <c r="K297" s="21">
        <f t="shared" si="76"/>
        <v>166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420</v>
      </c>
      <c r="E298" s="23">
        <f t="shared" si="59"/>
        <v>169</v>
      </c>
      <c r="F298" s="22"/>
      <c r="G298" s="22"/>
      <c r="H298" s="22"/>
      <c r="I298" s="22">
        <v>86</v>
      </c>
      <c r="J298" s="22"/>
      <c r="K298" s="24">
        <v>83</v>
      </c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1342</v>
      </c>
      <c r="E299" s="23">
        <f t="shared" si="59"/>
        <v>207</v>
      </c>
      <c r="F299" s="22"/>
      <c r="G299" s="22"/>
      <c r="H299" s="22"/>
      <c r="I299" s="22">
        <v>124</v>
      </c>
      <c r="J299" s="22"/>
      <c r="K299" s="24">
        <v>83</v>
      </c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8459</v>
      </c>
      <c r="E300" s="20">
        <f t="shared" si="59"/>
        <v>1511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1001</v>
      </c>
      <c r="J300" s="20">
        <f t="shared" si="77"/>
        <v>0</v>
      </c>
      <c r="K300" s="21">
        <f t="shared" si="77"/>
        <v>510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1246</v>
      </c>
      <c r="E301" s="23">
        <f t="shared" si="59"/>
        <v>287</v>
      </c>
      <c r="F301" s="22"/>
      <c r="G301" s="22"/>
      <c r="H301" s="22"/>
      <c r="I301" s="22">
        <v>191</v>
      </c>
      <c r="J301" s="22"/>
      <c r="K301" s="24">
        <v>96</v>
      </c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150</v>
      </c>
      <c r="E303" s="23">
        <f t="shared" si="59"/>
        <v>88</v>
      </c>
      <c r="F303" s="22"/>
      <c r="G303" s="22"/>
      <c r="H303" s="22"/>
      <c r="I303" s="22"/>
      <c r="J303" s="22"/>
      <c r="K303" s="24">
        <v>88</v>
      </c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504</v>
      </c>
      <c r="E304" s="23">
        <f t="shared" si="59"/>
        <v>196</v>
      </c>
      <c r="F304" s="55"/>
      <c r="G304" s="55"/>
      <c r="H304" s="55"/>
      <c r="I304" s="55">
        <v>31</v>
      </c>
      <c r="J304" s="55"/>
      <c r="K304" s="56">
        <v>165</v>
      </c>
    </row>
    <row r="305" spans="1:11" ht="18.75" customHeight="1">
      <c r="A305" s="157">
        <v>5236</v>
      </c>
      <c r="B305" s="141">
        <v>426500</v>
      </c>
      <c r="C305" s="150" t="s">
        <v>519</v>
      </c>
      <c r="D305" s="22">
        <v>2237</v>
      </c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v>3902</v>
      </c>
      <c r="E307" s="23">
        <f t="shared" si="78"/>
        <v>834</v>
      </c>
      <c r="F307" s="22"/>
      <c r="G307" s="22"/>
      <c r="H307" s="22"/>
      <c r="I307" s="22">
        <v>691</v>
      </c>
      <c r="J307" s="22"/>
      <c r="K307" s="24">
        <v>143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348</v>
      </c>
      <c r="E308" s="23">
        <f t="shared" si="78"/>
        <v>95</v>
      </c>
      <c r="F308" s="22"/>
      <c r="G308" s="22"/>
      <c r="H308" s="22"/>
      <c r="I308" s="22">
        <v>86</v>
      </c>
      <c r="J308" s="22"/>
      <c r="K308" s="24">
        <v>9</v>
      </c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v>72</v>
      </c>
      <c r="E309" s="23">
        <f t="shared" si="78"/>
        <v>11</v>
      </c>
      <c r="F309" s="22"/>
      <c r="G309" s="22"/>
      <c r="H309" s="22"/>
      <c r="I309" s="22">
        <v>2</v>
      </c>
      <c r="J309" s="22"/>
      <c r="K309" s="24">
        <v>9</v>
      </c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4000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3600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>
        <v>100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>
        <v>3500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18" t="s">
        <v>533</v>
      </c>
      <c r="B315" s="319" t="s">
        <v>534</v>
      </c>
      <c r="C315" s="320" t="s">
        <v>535</v>
      </c>
      <c r="D315" s="320" t="s">
        <v>912</v>
      </c>
      <c r="E315" s="310" t="s">
        <v>380</v>
      </c>
      <c r="F315" s="311"/>
      <c r="G315" s="311"/>
      <c r="H315" s="311"/>
      <c r="I315" s="311"/>
      <c r="J315" s="311"/>
      <c r="K315" s="313"/>
    </row>
    <row r="316" spans="1:11" ht="12.75" customHeight="1">
      <c r="A316" s="318"/>
      <c r="B316" s="319"/>
      <c r="C316" s="320"/>
      <c r="D316" s="320"/>
      <c r="E316" s="310" t="s">
        <v>917</v>
      </c>
      <c r="F316" s="310" t="s">
        <v>427</v>
      </c>
      <c r="G316" s="311"/>
      <c r="H316" s="311"/>
      <c r="I316" s="311"/>
      <c r="J316" s="310" t="s">
        <v>909</v>
      </c>
      <c r="K316" s="312" t="s">
        <v>63</v>
      </c>
    </row>
    <row r="317" spans="1:11" ht="25.5">
      <c r="A317" s="318"/>
      <c r="B317" s="319"/>
      <c r="C317" s="320"/>
      <c r="D317" s="320"/>
      <c r="E317" s="311"/>
      <c r="F317" s="15" t="s">
        <v>381</v>
      </c>
      <c r="G317" s="15" t="s">
        <v>459</v>
      </c>
      <c r="H317" s="15" t="s">
        <v>908</v>
      </c>
      <c r="I317" s="15" t="s">
        <v>62</v>
      </c>
      <c r="J317" s="311"/>
      <c r="K317" s="313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400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>
        <v>400</v>
      </c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5</v>
      </c>
      <c r="E329" s="20">
        <f t="shared" si="78"/>
        <v>2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2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18" t="s">
        <v>533</v>
      </c>
      <c r="B345" s="319" t="s">
        <v>534</v>
      </c>
      <c r="C345" s="320" t="s">
        <v>535</v>
      </c>
      <c r="D345" s="320" t="s">
        <v>912</v>
      </c>
      <c r="E345" s="310" t="s">
        <v>380</v>
      </c>
      <c r="F345" s="311"/>
      <c r="G345" s="311"/>
      <c r="H345" s="311"/>
      <c r="I345" s="311"/>
      <c r="J345" s="311"/>
      <c r="K345" s="313"/>
    </row>
    <row r="346" spans="1:11" ht="12.75" customHeight="1">
      <c r="A346" s="318"/>
      <c r="B346" s="319"/>
      <c r="C346" s="320"/>
      <c r="D346" s="320"/>
      <c r="E346" s="310" t="s">
        <v>917</v>
      </c>
      <c r="F346" s="310" t="s">
        <v>427</v>
      </c>
      <c r="G346" s="311"/>
      <c r="H346" s="311"/>
      <c r="I346" s="311"/>
      <c r="J346" s="310" t="s">
        <v>909</v>
      </c>
      <c r="K346" s="312" t="s">
        <v>63</v>
      </c>
    </row>
    <row r="347" spans="1:11" ht="25.5">
      <c r="A347" s="318"/>
      <c r="B347" s="319"/>
      <c r="C347" s="320"/>
      <c r="D347" s="320"/>
      <c r="E347" s="311"/>
      <c r="F347" s="15" t="s">
        <v>381</v>
      </c>
      <c r="G347" s="15" t="s">
        <v>459</v>
      </c>
      <c r="H347" s="15" t="s">
        <v>908</v>
      </c>
      <c r="I347" s="15" t="s">
        <v>62</v>
      </c>
      <c r="J347" s="311"/>
      <c r="K347" s="313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5</v>
      </c>
      <c r="E353" s="20">
        <f t="shared" si="78"/>
        <v>2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2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>
        <v>5</v>
      </c>
      <c r="E355" s="23">
        <f t="shared" si="78"/>
        <v>2</v>
      </c>
      <c r="F355" s="22"/>
      <c r="G355" s="22"/>
      <c r="H355" s="22"/>
      <c r="I355" s="22"/>
      <c r="J355" s="22"/>
      <c r="K355" s="24">
        <v>2</v>
      </c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318" t="s">
        <v>533</v>
      </c>
      <c r="B371" s="319" t="s">
        <v>534</v>
      </c>
      <c r="C371" s="320" t="s">
        <v>535</v>
      </c>
      <c r="D371" s="320" t="s">
        <v>912</v>
      </c>
      <c r="E371" s="310" t="s">
        <v>380</v>
      </c>
      <c r="F371" s="311"/>
      <c r="G371" s="311"/>
      <c r="H371" s="311"/>
      <c r="I371" s="311"/>
      <c r="J371" s="311"/>
      <c r="K371" s="313"/>
    </row>
    <row r="372" spans="1:11" ht="12.75" customHeight="1">
      <c r="A372" s="318"/>
      <c r="B372" s="319"/>
      <c r="C372" s="320"/>
      <c r="D372" s="320"/>
      <c r="E372" s="310" t="s">
        <v>917</v>
      </c>
      <c r="F372" s="310" t="s">
        <v>427</v>
      </c>
      <c r="G372" s="311"/>
      <c r="H372" s="311"/>
      <c r="I372" s="311"/>
      <c r="J372" s="310" t="s">
        <v>909</v>
      </c>
      <c r="K372" s="312" t="s">
        <v>63</v>
      </c>
    </row>
    <row r="373" spans="1:11" ht="25.5">
      <c r="A373" s="318"/>
      <c r="B373" s="319"/>
      <c r="C373" s="320"/>
      <c r="D373" s="320"/>
      <c r="E373" s="311"/>
      <c r="F373" s="15" t="s">
        <v>381</v>
      </c>
      <c r="G373" s="15" t="s">
        <v>459</v>
      </c>
      <c r="H373" s="15" t="s">
        <v>908</v>
      </c>
      <c r="I373" s="15" t="s">
        <v>62</v>
      </c>
      <c r="J373" s="311"/>
      <c r="K373" s="313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18" t="s">
        <v>533</v>
      </c>
      <c r="B396" s="319" t="s">
        <v>534</v>
      </c>
      <c r="C396" s="320" t="s">
        <v>535</v>
      </c>
      <c r="D396" s="320" t="s">
        <v>912</v>
      </c>
      <c r="E396" s="310" t="s">
        <v>380</v>
      </c>
      <c r="F396" s="311"/>
      <c r="G396" s="311"/>
      <c r="H396" s="311"/>
      <c r="I396" s="311"/>
      <c r="J396" s="311"/>
      <c r="K396" s="313"/>
    </row>
    <row r="397" spans="1:11" ht="12.75" customHeight="1">
      <c r="A397" s="318"/>
      <c r="B397" s="319"/>
      <c r="C397" s="320"/>
      <c r="D397" s="320"/>
      <c r="E397" s="310" t="s">
        <v>917</v>
      </c>
      <c r="F397" s="310" t="s">
        <v>427</v>
      </c>
      <c r="G397" s="311"/>
      <c r="H397" s="311"/>
      <c r="I397" s="311"/>
      <c r="J397" s="310" t="s">
        <v>909</v>
      </c>
      <c r="K397" s="312" t="s">
        <v>63</v>
      </c>
    </row>
    <row r="398" spans="1:11" ht="25.5">
      <c r="A398" s="318"/>
      <c r="B398" s="319"/>
      <c r="C398" s="320"/>
      <c r="D398" s="320"/>
      <c r="E398" s="311"/>
      <c r="F398" s="15" t="s">
        <v>381</v>
      </c>
      <c r="G398" s="15" t="s">
        <v>459</v>
      </c>
      <c r="H398" s="15" t="s">
        <v>908</v>
      </c>
      <c r="I398" s="15" t="s">
        <v>62</v>
      </c>
      <c r="J398" s="311"/>
      <c r="K398" s="313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200</v>
      </c>
      <c r="E409" s="20">
        <f t="shared" si="98"/>
        <v>78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21</v>
      </c>
      <c r="J409" s="20">
        <f t="shared" si="105"/>
        <v>0</v>
      </c>
      <c r="K409" s="21">
        <f t="shared" si="105"/>
        <v>57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175</v>
      </c>
      <c r="E413" s="20">
        <f t="shared" si="98"/>
        <v>53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21</v>
      </c>
      <c r="J413" s="20">
        <f t="shared" si="107"/>
        <v>0</v>
      </c>
      <c r="K413" s="21">
        <f t="shared" si="107"/>
        <v>32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110</v>
      </c>
      <c r="E414" s="23">
        <f t="shared" si="98"/>
        <v>49</v>
      </c>
      <c r="F414" s="22"/>
      <c r="G414" s="22"/>
      <c r="H414" s="22"/>
      <c r="I414" s="22">
        <v>21</v>
      </c>
      <c r="J414" s="22"/>
      <c r="K414" s="24">
        <v>28</v>
      </c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60</v>
      </c>
      <c r="E415" s="23">
        <f t="shared" si="98"/>
        <v>4</v>
      </c>
      <c r="F415" s="22"/>
      <c r="G415" s="22"/>
      <c r="H415" s="22"/>
      <c r="I415" s="22"/>
      <c r="J415" s="22"/>
      <c r="K415" s="24">
        <v>4</v>
      </c>
    </row>
    <row r="416" spans="1:11" ht="18.75" customHeight="1">
      <c r="A416" s="157">
        <v>5331</v>
      </c>
      <c r="B416" s="141">
        <v>482300</v>
      </c>
      <c r="C416" s="150" t="s">
        <v>753</v>
      </c>
      <c r="D416" s="22">
        <v>5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25</v>
      </c>
      <c r="E417" s="20">
        <f t="shared" si="98"/>
        <v>25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25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>
        <v>25</v>
      </c>
      <c r="E418" s="23">
        <f t="shared" si="98"/>
        <v>25</v>
      </c>
      <c r="F418" s="22"/>
      <c r="G418" s="22"/>
      <c r="H418" s="22"/>
      <c r="I418" s="22"/>
      <c r="J418" s="22"/>
      <c r="K418" s="24">
        <v>25</v>
      </c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318" t="s">
        <v>533</v>
      </c>
      <c r="B424" s="319" t="s">
        <v>534</v>
      </c>
      <c r="C424" s="320" t="s">
        <v>535</v>
      </c>
      <c r="D424" s="320" t="s">
        <v>912</v>
      </c>
      <c r="E424" s="310" t="s">
        <v>380</v>
      </c>
      <c r="F424" s="311"/>
      <c r="G424" s="311"/>
      <c r="H424" s="311"/>
      <c r="I424" s="311"/>
      <c r="J424" s="311"/>
      <c r="K424" s="313"/>
    </row>
    <row r="425" spans="1:11" ht="12.75" customHeight="1">
      <c r="A425" s="318"/>
      <c r="B425" s="319"/>
      <c r="C425" s="320"/>
      <c r="D425" s="320"/>
      <c r="E425" s="310" t="s">
        <v>917</v>
      </c>
      <c r="F425" s="310" t="s">
        <v>427</v>
      </c>
      <c r="G425" s="311"/>
      <c r="H425" s="311"/>
      <c r="I425" s="311"/>
      <c r="J425" s="310" t="s">
        <v>909</v>
      </c>
      <c r="K425" s="312" t="s">
        <v>63</v>
      </c>
    </row>
    <row r="426" spans="1:11" ht="25.5">
      <c r="A426" s="318"/>
      <c r="B426" s="319"/>
      <c r="C426" s="320"/>
      <c r="D426" s="320"/>
      <c r="E426" s="311"/>
      <c r="F426" s="15" t="s">
        <v>381</v>
      </c>
      <c r="G426" s="15" t="s">
        <v>459</v>
      </c>
      <c r="H426" s="15" t="s">
        <v>908</v>
      </c>
      <c r="I426" s="15" t="s">
        <v>62</v>
      </c>
      <c r="J426" s="311"/>
      <c r="K426" s="313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4649</v>
      </c>
      <c r="E430" s="20">
        <f t="shared" si="98"/>
        <v>12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12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4649</v>
      </c>
      <c r="E431" s="20">
        <f t="shared" si="98"/>
        <v>12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12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4299</v>
      </c>
      <c r="E437" s="20">
        <f t="shared" si="98"/>
        <v>12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12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1060</v>
      </c>
      <c r="E439" s="23">
        <f t="shared" si="98"/>
        <v>12</v>
      </c>
      <c r="F439" s="22"/>
      <c r="G439" s="22"/>
      <c r="H439" s="22"/>
      <c r="I439" s="22"/>
      <c r="J439" s="22"/>
      <c r="K439" s="24">
        <v>12</v>
      </c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>
        <v>1822</v>
      </c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1417</v>
      </c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350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>
        <v>350</v>
      </c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18" t="s">
        <v>533</v>
      </c>
      <c r="B458" s="319" t="s">
        <v>534</v>
      </c>
      <c r="C458" s="320" t="s">
        <v>535</v>
      </c>
      <c r="D458" s="320" t="s">
        <v>912</v>
      </c>
      <c r="E458" s="310" t="s">
        <v>380</v>
      </c>
      <c r="F458" s="311"/>
      <c r="G458" s="311"/>
      <c r="H458" s="311"/>
      <c r="I458" s="311"/>
      <c r="J458" s="311"/>
      <c r="K458" s="313"/>
    </row>
    <row r="459" spans="1:11" ht="12.75" customHeight="1">
      <c r="A459" s="318"/>
      <c r="B459" s="319"/>
      <c r="C459" s="320"/>
      <c r="D459" s="320"/>
      <c r="E459" s="310" t="s">
        <v>917</v>
      </c>
      <c r="F459" s="310" t="s">
        <v>427</v>
      </c>
      <c r="G459" s="311"/>
      <c r="H459" s="311"/>
      <c r="I459" s="311"/>
      <c r="J459" s="310" t="s">
        <v>909</v>
      </c>
      <c r="K459" s="312" t="s">
        <v>63</v>
      </c>
    </row>
    <row r="460" spans="1:11" ht="25.5">
      <c r="A460" s="318"/>
      <c r="B460" s="319"/>
      <c r="C460" s="320"/>
      <c r="D460" s="320"/>
      <c r="E460" s="311"/>
      <c r="F460" s="15" t="s">
        <v>381</v>
      </c>
      <c r="G460" s="15" t="s">
        <v>459</v>
      </c>
      <c r="H460" s="15" t="s">
        <v>908</v>
      </c>
      <c r="I460" s="15" t="s">
        <v>62</v>
      </c>
      <c r="J460" s="311"/>
      <c r="K460" s="313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18" t="s">
        <v>533</v>
      </c>
      <c r="B486" s="319" t="s">
        <v>534</v>
      </c>
      <c r="C486" s="320" t="s">
        <v>535</v>
      </c>
      <c r="D486" s="320" t="s">
        <v>912</v>
      </c>
      <c r="E486" s="310" t="s">
        <v>380</v>
      </c>
      <c r="F486" s="311"/>
      <c r="G486" s="311"/>
      <c r="H486" s="311"/>
      <c r="I486" s="311"/>
      <c r="J486" s="311"/>
      <c r="K486" s="313"/>
    </row>
    <row r="487" spans="1:11" ht="12.75" customHeight="1">
      <c r="A487" s="318"/>
      <c r="B487" s="319"/>
      <c r="C487" s="320"/>
      <c r="D487" s="320"/>
      <c r="E487" s="310" t="s">
        <v>917</v>
      </c>
      <c r="F487" s="310" t="s">
        <v>427</v>
      </c>
      <c r="G487" s="311"/>
      <c r="H487" s="311"/>
      <c r="I487" s="311"/>
      <c r="J487" s="310" t="s">
        <v>909</v>
      </c>
      <c r="K487" s="312" t="s">
        <v>63</v>
      </c>
    </row>
    <row r="488" spans="1:11" ht="25.5">
      <c r="A488" s="318"/>
      <c r="B488" s="319"/>
      <c r="C488" s="320"/>
      <c r="D488" s="320"/>
      <c r="E488" s="311"/>
      <c r="F488" s="15" t="s">
        <v>381</v>
      </c>
      <c r="G488" s="15" t="s">
        <v>459</v>
      </c>
      <c r="H488" s="15" t="s">
        <v>908</v>
      </c>
      <c r="I488" s="15" t="s">
        <v>62</v>
      </c>
      <c r="J488" s="311"/>
      <c r="K488" s="313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18" t="s">
        <v>533</v>
      </c>
      <c r="B513" s="319" t="s">
        <v>534</v>
      </c>
      <c r="C513" s="320" t="s">
        <v>535</v>
      </c>
      <c r="D513" s="320" t="s">
        <v>912</v>
      </c>
      <c r="E513" s="310" t="s">
        <v>380</v>
      </c>
      <c r="F513" s="311"/>
      <c r="G513" s="311"/>
      <c r="H513" s="311"/>
      <c r="I513" s="311"/>
      <c r="J513" s="311"/>
      <c r="K513" s="313"/>
    </row>
    <row r="514" spans="1:11" ht="12.75" customHeight="1">
      <c r="A514" s="318"/>
      <c r="B514" s="319"/>
      <c r="C514" s="320"/>
      <c r="D514" s="320"/>
      <c r="E514" s="310" t="s">
        <v>917</v>
      </c>
      <c r="F514" s="310" t="s">
        <v>427</v>
      </c>
      <c r="G514" s="311"/>
      <c r="H514" s="311"/>
      <c r="I514" s="311"/>
      <c r="J514" s="310" t="s">
        <v>909</v>
      </c>
      <c r="K514" s="312" t="s">
        <v>63</v>
      </c>
    </row>
    <row r="515" spans="1:11" ht="25.5">
      <c r="A515" s="318"/>
      <c r="B515" s="319"/>
      <c r="C515" s="320"/>
      <c r="D515" s="320"/>
      <c r="E515" s="311"/>
      <c r="F515" s="15" t="s">
        <v>381</v>
      </c>
      <c r="G515" s="15" t="s">
        <v>459</v>
      </c>
      <c r="H515" s="15" t="s">
        <v>908</v>
      </c>
      <c r="I515" s="15" t="s">
        <v>62</v>
      </c>
      <c r="J515" s="311"/>
      <c r="K515" s="313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85827</v>
      </c>
      <c r="E536" s="30">
        <f t="shared" si="139"/>
        <v>31469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13528</v>
      </c>
      <c r="J536" s="30">
        <f t="shared" si="141"/>
        <v>0</v>
      </c>
      <c r="K536" s="31">
        <f t="shared" si="141"/>
        <v>17941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22" t="s">
        <v>533</v>
      </c>
      <c r="B540" s="316" t="s">
        <v>534</v>
      </c>
      <c r="C540" s="316" t="s">
        <v>535</v>
      </c>
      <c r="D540" s="316" t="s">
        <v>914</v>
      </c>
      <c r="E540" s="316" t="s">
        <v>915</v>
      </c>
      <c r="F540" s="316"/>
      <c r="G540" s="316"/>
      <c r="H540" s="316"/>
      <c r="I540" s="316"/>
      <c r="J540" s="316"/>
      <c r="K540" s="317"/>
    </row>
    <row r="541" spans="1:11" ht="12.75" customHeight="1">
      <c r="A541" s="323"/>
      <c r="B541" s="310"/>
      <c r="C541" s="310"/>
      <c r="D541" s="310"/>
      <c r="E541" s="310" t="s">
        <v>917</v>
      </c>
      <c r="F541" s="310" t="s">
        <v>475</v>
      </c>
      <c r="G541" s="310"/>
      <c r="H541" s="310"/>
      <c r="I541" s="310"/>
      <c r="J541" s="310" t="s">
        <v>909</v>
      </c>
      <c r="K541" s="312" t="s">
        <v>63</v>
      </c>
    </row>
    <row r="542" spans="1:11" ht="25.5">
      <c r="A542" s="323"/>
      <c r="B542" s="310"/>
      <c r="C542" s="310"/>
      <c r="D542" s="310"/>
      <c r="E542" s="311"/>
      <c r="F542" s="15" t="s">
        <v>458</v>
      </c>
      <c r="G542" s="15" t="s">
        <v>459</v>
      </c>
      <c r="H542" s="15" t="s">
        <v>908</v>
      </c>
      <c r="I542" s="15" t="s">
        <v>62</v>
      </c>
      <c r="J542" s="310"/>
      <c r="K542" s="312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85827</v>
      </c>
      <c r="E544" s="20">
        <f>SUM(F544:K544)</f>
        <v>30422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13125</v>
      </c>
      <c r="J544" s="20">
        <f t="shared" si="142"/>
        <v>811</v>
      </c>
      <c r="K544" s="21">
        <f t="shared" si="142"/>
        <v>16486</v>
      </c>
    </row>
    <row r="545" spans="1:11" ht="25.5">
      <c r="A545" s="136">
        <v>5437</v>
      </c>
      <c r="B545" s="15"/>
      <c r="C545" s="149" t="s">
        <v>898</v>
      </c>
      <c r="D545" s="20">
        <f>D233</f>
        <v>85827</v>
      </c>
      <c r="E545" s="20">
        <f>SUM(F545:K545)</f>
        <v>31469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13528</v>
      </c>
      <c r="J545" s="20">
        <f t="shared" si="143"/>
        <v>0</v>
      </c>
      <c r="K545" s="21">
        <f t="shared" si="143"/>
        <v>17941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811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0</v>
      </c>
      <c r="E547" s="23">
        <f>IF((E545-E544)&gt;0,E545-E544,0)</f>
        <v>1047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403</v>
      </c>
      <c r="J547" s="23">
        <f t="shared" si="145"/>
        <v>0</v>
      </c>
      <c r="K547" s="37">
        <f t="shared" si="145"/>
        <v>1455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811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aca="true" t="shared" si="151" ref="D553:K553">IF(D536-D224&gt;0,D536-D224,0)</f>
        <v>0</v>
      </c>
      <c r="E553" s="30">
        <f t="shared" si="151"/>
        <v>1047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403</v>
      </c>
      <c r="J553" s="30">
        <f t="shared" si="151"/>
        <v>0</v>
      </c>
      <c r="K553" s="31">
        <f t="shared" si="151"/>
        <v>1455</v>
      </c>
    </row>
    <row r="556" spans="1:10" s="98" customFormat="1" ht="29.25" customHeight="1">
      <c r="A556" s="134" t="s">
        <v>957</v>
      </c>
      <c r="B556" s="145"/>
      <c r="C556" s="145"/>
      <c r="E556" s="315" t="s">
        <v>916</v>
      </c>
      <c r="F556" s="315"/>
      <c r="I556" s="314" t="s">
        <v>472</v>
      </c>
      <c r="J556" s="314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313</v>
      </c>
      <c r="I559" s="98" t="s">
        <v>956</v>
      </c>
    </row>
    <row r="560" spans="1:3" s="98" customFormat="1" ht="12.75">
      <c r="A560" s="97"/>
      <c r="B560" s="145"/>
      <c r="C560" s="145"/>
    </row>
  </sheetData>
  <sheetProtection password="CB01" sheet="1"/>
  <mergeCells count="191">
    <mergeCell ref="F87:I87"/>
    <mergeCell ref="E230:E231"/>
    <mergeCell ref="E86:K86"/>
    <mergeCell ref="F28:I28"/>
    <mergeCell ref="F60:I60"/>
    <mergeCell ref="F170:I170"/>
    <mergeCell ref="E229:K229"/>
    <mergeCell ref="F230:I230"/>
    <mergeCell ref="E196:E197"/>
    <mergeCell ref="J87:J88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K87:K88"/>
    <mergeCell ref="A27:A29"/>
    <mergeCell ref="B27:B29"/>
    <mergeCell ref="K28:K29"/>
    <mergeCell ref="E59:K59"/>
    <mergeCell ref="E60:E61"/>
    <mergeCell ref="J60:J61"/>
    <mergeCell ref="K60:K61"/>
    <mergeCell ref="C59:C61"/>
    <mergeCell ref="E27:K27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E87:E88"/>
    <mergeCell ref="E28:E29"/>
    <mergeCell ref="J28:J29"/>
    <mergeCell ref="C27:C29"/>
    <mergeCell ref="D27:D29"/>
    <mergeCell ref="A86:A88"/>
    <mergeCell ref="B86:B88"/>
    <mergeCell ref="A59:A61"/>
    <mergeCell ref="B59:B61"/>
    <mergeCell ref="D59:D61"/>
    <mergeCell ref="C86:C88"/>
    <mergeCell ref="D86:D88"/>
    <mergeCell ref="C169:C171"/>
    <mergeCell ref="D169:D171"/>
    <mergeCell ref="D229:D231"/>
    <mergeCell ref="B217:B219"/>
    <mergeCell ref="C116:C118"/>
    <mergeCell ref="A229:A231"/>
    <mergeCell ref="B229:B231"/>
    <mergeCell ref="A195:A197"/>
    <mergeCell ref="A116:A118"/>
    <mergeCell ref="B116:B118"/>
    <mergeCell ref="D116:D118"/>
    <mergeCell ref="B142:B144"/>
    <mergeCell ref="C142:C144"/>
    <mergeCell ref="D142:D144"/>
    <mergeCell ref="A142:A144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C248:C250"/>
    <mergeCell ref="D248:D250"/>
    <mergeCell ref="C229:C231"/>
    <mergeCell ref="A345:A347"/>
    <mergeCell ref="B345:B347"/>
    <mergeCell ref="C195:C197"/>
    <mergeCell ref="D195:D197"/>
    <mergeCell ref="A248:A250"/>
    <mergeCell ref="D345:D347"/>
    <mergeCell ref="B248:B250"/>
    <mergeCell ref="C284:C286"/>
    <mergeCell ref="C217:C219"/>
    <mergeCell ref="D217:D219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5:K195"/>
    <mergeCell ref="E169:K169"/>
    <mergeCell ref="E170:E171"/>
    <mergeCell ref="J170:J171"/>
    <mergeCell ref="K170:K171"/>
    <mergeCell ref="F117:I117"/>
    <mergeCell ref="F143:I143"/>
    <mergeCell ref="A284:A286"/>
    <mergeCell ref="B284:B286"/>
    <mergeCell ref="C396:C398"/>
    <mergeCell ref="D396:D398"/>
    <mergeCell ref="E372:E373"/>
    <mergeCell ref="A396:A398"/>
    <mergeCell ref="B396:B398"/>
    <mergeCell ref="E284:K284"/>
    <mergeCell ref="E285:E286"/>
    <mergeCell ref="A315:A317"/>
    <mergeCell ref="J285:J286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C315:C317"/>
    <mergeCell ref="D315:D317"/>
    <mergeCell ref="C486:C488"/>
    <mergeCell ref="E424:K424"/>
    <mergeCell ref="E425:E426"/>
    <mergeCell ref="J425:J426"/>
    <mergeCell ref="E486:K486"/>
    <mergeCell ref="D424:D426"/>
    <mergeCell ref="E396:K396"/>
    <mergeCell ref="E371:K371"/>
    <mergeCell ref="J372:J373"/>
    <mergeCell ref="A458:A460"/>
    <mergeCell ref="K372:K373"/>
    <mergeCell ref="A371:A373"/>
    <mergeCell ref="B371:B373"/>
    <mergeCell ref="C371:C373"/>
    <mergeCell ref="D371:D373"/>
    <mergeCell ref="B458:B460"/>
    <mergeCell ref="C458:C460"/>
    <mergeCell ref="D458:D460"/>
    <mergeCell ref="K487:K488"/>
    <mergeCell ref="J514:J515"/>
    <mergeCell ref="K514:K515"/>
    <mergeCell ref="F514:I514"/>
    <mergeCell ref="F459:I459"/>
    <mergeCell ref="A513:A515"/>
    <mergeCell ref="B513:B515"/>
    <mergeCell ref="C513:C515"/>
    <mergeCell ref="D513:D515"/>
    <mergeCell ref="E513:K513"/>
    <mergeCell ref="A424:A426"/>
    <mergeCell ref="B424:B426"/>
    <mergeCell ref="C424:C426"/>
    <mergeCell ref="A486:A488"/>
    <mergeCell ref="B486:B488"/>
    <mergeCell ref="K346:K347"/>
    <mergeCell ref="D486:D488"/>
    <mergeCell ref="F487:I487"/>
    <mergeCell ref="E458:K458"/>
    <mergeCell ref="J346:J347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E249:E250"/>
    <mergeCell ref="J249:J250"/>
    <mergeCell ref="K249:K250"/>
    <mergeCell ref="K459:K460"/>
    <mergeCell ref="E346:E347"/>
    <mergeCell ref="K230:K231"/>
    <mergeCell ref="J230:J231"/>
    <mergeCell ref="F346:I346"/>
    <mergeCell ref="F249:I249"/>
    <mergeCell ref="E248:K248"/>
    <mergeCell ref="E397:E398"/>
    <mergeCell ref="J397:J398"/>
    <mergeCell ref="K397:K398"/>
    <mergeCell ref="F316:I316"/>
    <mergeCell ref="E541:E542"/>
    <mergeCell ref="J541:J542"/>
    <mergeCell ref="F541:I541"/>
    <mergeCell ref="K541:K542"/>
    <mergeCell ref="E459:E460"/>
    <mergeCell ref="E514:E515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1.1824015748031496" bottom="0.3937007874015748" header="0.5118110236220472" footer="0.31496062992125984"/>
  <pageSetup horizontalDpi="600" verticalDpi="600" orientation="landscape" scale="73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3">
      <selection activeCell="D18" sqref="D18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60" t="s">
        <v>72</v>
      </c>
      <c r="B1" s="61"/>
    </row>
    <row r="2" spans="1:5" ht="12.75">
      <c r="A2" s="60" t="s">
        <v>400</v>
      </c>
      <c r="B2" s="61"/>
      <c r="E2" s="133" t="s">
        <v>918</v>
      </c>
    </row>
    <row r="3" spans="1:4" ht="12.75">
      <c r="A3" s="60" t="s">
        <v>474</v>
      </c>
      <c r="B3" s="61"/>
      <c r="D3" s="62"/>
    </row>
    <row r="4" spans="1:2" ht="12.75">
      <c r="A4" s="60"/>
      <c r="B4" s="61"/>
    </row>
    <row r="5" spans="1:3" ht="15">
      <c r="A5" s="60"/>
      <c r="C5" s="63" t="s">
        <v>1042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06 НОВИ САД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00206021 ЗЗЗ РАДНИКА Н  САД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933</v>
      </c>
    </row>
    <row r="11" spans="1:5" ht="12.75">
      <c r="A11" s="330" t="s">
        <v>211</v>
      </c>
      <c r="B11" s="331"/>
      <c r="C11" s="69" t="s">
        <v>212</v>
      </c>
      <c r="D11" s="70" t="s">
        <v>226</v>
      </c>
      <c r="E11" s="71" t="s">
        <v>227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1020</v>
      </c>
      <c r="D13" s="79">
        <f>D14+D15</f>
        <v>4469</v>
      </c>
      <c r="E13" s="80">
        <f>E14+E15</f>
        <v>1116</v>
      </c>
    </row>
    <row r="14" spans="1:5" ht="24" customHeight="1">
      <c r="A14" s="81"/>
      <c r="B14" s="82" t="s">
        <v>201</v>
      </c>
      <c r="C14" s="83" t="s">
        <v>213</v>
      </c>
      <c r="D14" s="84">
        <v>4469</v>
      </c>
      <c r="E14" s="85">
        <v>1116</v>
      </c>
    </row>
    <row r="15" spans="1:5" ht="24" customHeight="1">
      <c r="A15" s="81"/>
      <c r="B15" s="82" t="s">
        <v>202</v>
      </c>
      <c r="C15" s="83" t="s">
        <v>214</v>
      </c>
      <c r="D15" s="84"/>
      <c r="E15" s="85"/>
    </row>
    <row r="16" spans="1:5" ht="24" customHeight="1">
      <c r="A16" s="76" t="s">
        <v>203</v>
      </c>
      <c r="B16" s="77"/>
      <c r="C16" s="86" t="s">
        <v>1027</v>
      </c>
      <c r="D16" s="79">
        <f>D17+D18+D19</f>
        <v>31078</v>
      </c>
      <c r="E16" s="80">
        <f>E17+E18+E19</f>
        <v>13125</v>
      </c>
    </row>
    <row r="17" spans="1:5" ht="24" customHeight="1">
      <c r="A17" s="81"/>
      <c r="B17" s="82" t="s">
        <v>206</v>
      </c>
      <c r="C17" s="83" t="s">
        <v>215</v>
      </c>
      <c r="D17" s="84">
        <v>30422</v>
      </c>
      <c r="E17" s="85">
        <v>13125</v>
      </c>
    </row>
    <row r="18" spans="1:5" ht="24" customHeight="1">
      <c r="A18" s="81"/>
      <c r="B18" s="82" t="s">
        <v>207</v>
      </c>
      <c r="C18" s="83" t="s">
        <v>216</v>
      </c>
      <c r="D18" s="84">
        <v>656</v>
      </c>
      <c r="E18" s="85"/>
    </row>
    <row r="19" spans="1:5" ht="24" customHeight="1">
      <c r="A19" s="81"/>
      <c r="B19" s="82" t="s">
        <v>208</v>
      </c>
      <c r="C19" s="83" t="s">
        <v>217</v>
      </c>
      <c r="D19" s="84"/>
      <c r="E19" s="85"/>
    </row>
    <row r="20" spans="1:5" ht="24" customHeight="1">
      <c r="A20" s="76" t="s">
        <v>204</v>
      </c>
      <c r="B20" s="77"/>
      <c r="C20" s="86" t="s">
        <v>1028</v>
      </c>
      <c r="D20" s="79">
        <f>D21+D22+D23</f>
        <v>32182</v>
      </c>
      <c r="E20" s="80">
        <f>E21+E22+E23</f>
        <v>13528</v>
      </c>
    </row>
    <row r="21" spans="1:5" ht="24" customHeight="1">
      <c r="A21" s="81"/>
      <c r="B21" s="82" t="s">
        <v>218</v>
      </c>
      <c r="C21" s="83" t="s">
        <v>219</v>
      </c>
      <c r="D21" s="84">
        <v>31469</v>
      </c>
      <c r="E21" s="85">
        <v>13528</v>
      </c>
    </row>
    <row r="22" spans="1:5" ht="24" customHeight="1">
      <c r="A22" s="81"/>
      <c r="B22" s="82" t="s">
        <v>220</v>
      </c>
      <c r="C22" s="83" t="s">
        <v>221</v>
      </c>
      <c r="D22" s="84">
        <v>713</v>
      </c>
      <c r="E22" s="85"/>
    </row>
    <row r="23" spans="1:5" ht="24" customHeight="1">
      <c r="A23" s="81"/>
      <c r="B23" s="82" t="s">
        <v>222</v>
      </c>
      <c r="C23" s="83" t="s">
        <v>223</v>
      </c>
      <c r="D23" s="84"/>
      <c r="E23" s="85"/>
    </row>
    <row r="24" spans="1:6" ht="24" customHeight="1">
      <c r="A24" s="76" t="s">
        <v>205</v>
      </c>
      <c r="B24" s="77"/>
      <c r="C24" s="78" t="s">
        <v>1029</v>
      </c>
      <c r="D24" s="79">
        <f>D13+D16-D20</f>
        <v>3365</v>
      </c>
      <c r="E24" s="79">
        <f>E13+E16-E20</f>
        <v>713</v>
      </c>
      <c r="F24" s="87"/>
    </row>
    <row r="25" spans="1:5" ht="24" customHeight="1">
      <c r="A25" s="81"/>
      <c r="B25" s="82" t="s">
        <v>209</v>
      </c>
      <c r="C25" s="83" t="s">
        <v>224</v>
      </c>
      <c r="D25" s="88">
        <v>3200</v>
      </c>
      <c r="E25" s="85">
        <v>713</v>
      </c>
    </row>
    <row r="26" spans="1:5" ht="24" customHeight="1" thickBot="1">
      <c r="A26" s="89"/>
      <c r="B26" s="90" t="s">
        <v>210</v>
      </c>
      <c r="C26" s="91" t="s">
        <v>225</v>
      </c>
      <c r="D26" s="92">
        <v>165</v>
      </c>
      <c r="E26" s="93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1">
      <selection activeCell="D100" sqref="D100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72</v>
      </c>
    </row>
    <row r="2" ht="12.75">
      <c r="A2" s="210" t="s">
        <v>400</v>
      </c>
    </row>
    <row r="3" spans="1:6" ht="12.75">
      <c r="A3" s="210" t="s">
        <v>474</v>
      </c>
      <c r="D3" s="209"/>
      <c r="E3" s="209"/>
      <c r="F3" s="209" t="s">
        <v>931</v>
      </c>
    </row>
    <row r="5" ht="12.75"/>
    <row r="6" ht="9" customHeight="1"/>
    <row r="7" spans="1:5" ht="12.75">
      <c r="A7" s="208" t="str">
        <f>"ФИЛИЈАЛА:   "&amp;Filijala</f>
        <v>ФИЛИЈАЛА:   06 НОВИ САД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00206021 ЗЗЗ РАДНИКА Н  САД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930</v>
      </c>
      <c r="B14" s="197"/>
      <c r="C14" s="197"/>
      <c r="D14" s="197"/>
      <c r="E14" s="197"/>
    </row>
    <row r="15" spans="1:5" ht="19.5" customHeight="1">
      <c r="A15" s="196" t="s">
        <v>1026</v>
      </c>
      <c r="B15" s="195"/>
      <c r="C15" s="195"/>
      <c r="D15" s="195"/>
      <c r="E15" s="195"/>
    </row>
    <row r="16" ht="36" customHeight="1">
      <c r="A16" s="186" t="s">
        <v>442</v>
      </c>
    </row>
    <row r="17" spans="4:8" ht="18" customHeight="1" thickBot="1">
      <c r="D17" s="194"/>
      <c r="E17" s="194"/>
      <c r="H17" s="114" t="s">
        <v>933</v>
      </c>
    </row>
    <row r="18" spans="1:8" ht="24" customHeight="1">
      <c r="A18" s="332" t="s">
        <v>533</v>
      </c>
      <c r="B18" s="334" t="s">
        <v>534</v>
      </c>
      <c r="C18" s="334" t="s">
        <v>535</v>
      </c>
      <c r="D18" s="347" t="s">
        <v>976</v>
      </c>
      <c r="E18" s="347" t="s">
        <v>975</v>
      </c>
      <c r="F18" s="339" t="s">
        <v>974</v>
      </c>
      <c r="G18" s="341" t="s">
        <v>1001</v>
      </c>
      <c r="H18" s="343" t="s">
        <v>964</v>
      </c>
    </row>
    <row r="19" spans="1:8" ht="35.25" customHeight="1">
      <c r="A19" s="333"/>
      <c r="B19" s="337"/>
      <c r="C19" s="335"/>
      <c r="D19" s="348"/>
      <c r="E19" s="348"/>
      <c r="F19" s="349"/>
      <c r="G19" s="342"/>
      <c r="H19" s="344"/>
    </row>
    <row r="20" spans="1:8" ht="24.75" customHeight="1">
      <c r="A20" s="333"/>
      <c r="B20" s="337"/>
      <c r="C20" s="335"/>
      <c r="D20" s="348"/>
      <c r="E20" s="348"/>
      <c r="F20" s="349"/>
      <c r="G20" s="342"/>
      <c r="H20" s="344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738</v>
      </c>
      <c r="G21" s="245">
        <v>7</v>
      </c>
      <c r="H21" s="18" t="s">
        <v>1002</v>
      </c>
    </row>
    <row r="22" spans="1:8" ht="25.5">
      <c r="A22" s="192">
        <v>5001</v>
      </c>
      <c r="B22" s="181"/>
      <c r="C22" s="180" t="s">
        <v>973</v>
      </c>
      <c r="D22" s="191">
        <f>D23</f>
        <v>9</v>
      </c>
      <c r="E22" s="191">
        <f>E23</f>
        <v>0</v>
      </c>
      <c r="F22" s="179">
        <f aca="true" t="shared" si="0" ref="F22:F32">D22+E22</f>
        <v>9</v>
      </c>
      <c r="G22" s="246">
        <f>G23</f>
        <v>0</v>
      </c>
      <c r="H22" s="21">
        <f aca="true" t="shared" si="1" ref="H22:H32">F22+G22</f>
        <v>9</v>
      </c>
    </row>
    <row r="23" spans="1:8" ht="12.75">
      <c r="A23" s="192">
        <v>5002</v>
      </c>
      <c r="B23" s="181">
        <v>700000</v>
      </c>
      <c r="C23" s="180" t="s">
        <v>759</v>
      </c>
      <c r="D23" s="191">
        <f>D24+D29</f>
        <v>9</v>
      </c>
      <c r="E23" s="191">
        <f>E24+E29</f>
        <v>0</v>
      </c>
      <c r="F23" s="179">
        <f t="shared" si="0"/>
        <v>9</v>
      </c>
      <c r="G23" s="246">
        <f>G24+G29</f>
        <v>0</v>
      </c>
      <c r="H23" s="21">
        <f t="shared" si="1"/>
        <v>9</v>
      </c>
    </row>
    <row r="24" spans="1:8" ht="12.75" customHeight="1">
      <c r="A24" s="183">
        <v>5094</v>
      </c>
      <c r="B24" s="181">
        <v>770000</v>
      </c>
      <c r="C24" s="180" t="s">
        <v>771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 ht="12.75">
      <c r="A25" s="183">
        <v>5095</v>
      </c>
      <c r="B25" s="181">
        <v>771000</v>
      </c>
      <c r="C25" s="180" t="s">
        <v>772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654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773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 ht="12.75">
      <c r="A28" s="190">
        <v>5098</v>
      </c>
      <c r="B28" s="177">
        <v>772100</v>
      </c>
      <c r="C28" s="176" t="s">
        <v>655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774</v>
      </c>
      <c r="D29" s="191">
        <f>D30</f>
        <v>9</v>
      </c>
      <c r="E29" s="191">
        <f>E30</f>
        <v>0</v>
      </c>
      <c r="F29" s="179">
        <f t="shared" si="0"/>
        <v>9</v>
      </c>
      <c r="G29" s="249"/>
      <c r="H29" s="21">
        <f t="shared" si="1"/>
        <v>9</v>
      </c>
    </row>
    <row r="30" spans="1:8" ht="25.5">
      <c r="A30" s="183">
        <v>5100</v>
      </c>
      <c r="B30" s="181">
        <v>781000</v>
      </c>
      <c r="C30" s="180" t="s">
        <v>775</v>
      </c>
      <c r="D30" s="191">
        <f>D31</f>
        <v>9</v>
      </c>
      <c r="E30" s="191">
        <f>E31</f>
        <v>0</v>
      </c>
      <c r="F30" s="179">
        <f t="shared" si="0"/>
        <v>9</v>
      </c>
      <c r="G30" s="249"/>
      <c r="H30" s="21">
        <f t="shared" si="1"/>
        <v>9</v>
      </c>
    </row>
    <row r="31" spans="1:8" ht="12.75">
      <c r="A31" s="190">
        <v>5101</v>
      </c>
      <c r="B31" s="177">
        <v>781100</v>
      </c>
      <c r="C31" s="176" t="s">
        <v>456</v>
      </c>
      <c r="D31" s="247">
        <v>9</v>
      </c>
      <c r="E31" s="247"/>
      <c r="F31" s="179">
        <f t="shared" si="0"/>
        <v>9</v>
      </c>
      <c r="G31" s="250"/>
      <c r="H31" s="21">
        <f t="shared" si="1"/>
        <v>9</v>
      </c>
    </row>
    <row r="32" spans="1:8" ht="13.5" thickBot="1">
      <c r="A32" s="188">
        <v>5171</v>
      </c>
      <c r="B32" s="172"/>
      <c r="C32" s="171" t="s">
        <v>972</v>
      </c>
      <c r="D32" s="187">
        <f>D22</f>
        <v>9</v>
      </c>
      <c r="E32" s="187">
        <f>E22</f>
        <v>0</v>
      </c>
      <c r="F32" s="170">
        <f t="shared" si="0"/>
        <v>9</v>
      </c>
      <c r="G32" s="248">
        <f>G22</f>
        <v>0</v>
      </c>
      <c r="H32" s="31">
        <f t="shared" si="1"/>
        <v>9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90" t="s">
        <v>933</v>
      </c>
      <c r="E36" s="167"/>
    </row>
    <row r="37" spans="1:5" ht="19.5" customHeight="1">
      <c r="A37" s="332" t="s">
        <v>533</v>
      </c>
      <c r="B37" s="334" t="s">
        <v>534</v>
      </c>
      <c r="C37" s="334" t="s">
        <v>535</v>
      </c>
      <c r="D37" s="339" t="s">
        <v>971</v>
      </c>
      <c r="E37" s="345"/>
    </row>
    <row r="38" spans="1:5" ht="18" customHeight="1">
      <c r="A38" s="338"/>
      <c r="B38" s="336"/>
      <c r="C38" s="336"/>
      <c r="D38" s="340"/>
      <c r="E38" s="346"/>
    </row>
    <row r="39" spans="1:5" ht="14.25" customHeight="1">
      <c r="A39" s="338"/>
      <c r="B39" s="336"/>
      <c r="C39" s="336"/>
      <c r="D39" s="340"/>
      <c r="E39" s="346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803</v>
      </c>
      <c r="D41" s="179">
        <f>D42+D210</f>
        <v>9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D43+D65+D110+D125+D149+D162+D178+D193</f>
        <v>9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0</v>
      </c>
      <c r="E43" s="169"/>
    </row>
    <row r="44" spans="1:5" ht="12.75">
      <c r="A44" s="182">
        <v>5175</v>
      </c>
      <c r="B44" s="181">
        <v>411000</v>
      </c>
      <c r="C44" s="180" t="s">
        <v>806</v>
      </c>
      <c r="D44" s="179">
        <f>D45</f>
        <v>0</v>
      </c>
      <c r="E44" s="169"/>
    </row>
    <row r="45" spans="1:5" ht="12.75">
      <c r="A45" s="178">
        <v>5176</v>
      </c>
      <c r="B45" s="177">
        <v>411100</v>
      </c>
      <c r="C45" s="176" t="s">
        <v>382</v>
      </c>
      <c r="D45" s="175"/>
      <c r="E45" s="174"/>
    </row>
    <row r="46" spans="1:5" ht="12.75">
      <c r="A46" s="182">
        <v>5177</v>
      </c>
      <c r="B46" s="181">
        <v>412000</v>
      </c>
      <c r="C46" s="180" t="s">
        <v>807</v>
      </c>
      <c r="D46" s="179">
        <f>SUM(D47:D49)</f>
        <v>0</v>
      </c>
      <c r="E46" s="169"/>
    </row>
    <row r="47" spans="1:5" ht="12.75">
      <c r="A47" s="178">
        <v>5178</v>
      </c>
      <c r="B47" s="177">
        <v>412100</v>
      </c>
      <c r="C47" s="176" t="s">
        <v>808</v>
      </c>
      <c r="D47" s="175"/>
      <c r="E47" s="174"/>
    </row>
    <row r="48" spans="1:5" ht="12.75">
      <c r="A48" s="178">
        <v>5179</v>
      </c>
      <c r="B48" s="177">
        <v>412200</v>
      </c>
      <c r="C48" s="176" t="s">
        <v>17</v>
      </c>
      <c r="D48" s="175"/>
      <c r="E48" s="174"/>
    </row>
    <row r="49" spans="1:5" ht="12.75">
      <c r="A49" s="178">
        <v>5180</v>
      </c>
      <c r="B49" s="177">
        <v>412300</v>
      </c>
      <c r="C49" s="176" t="s">
        <v>18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19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810</v>
      </c>
      <c r="D52" s="179">
        <f>SUM(D53:D56)</f>
        <v>0</v>
      </c>
      <c r="E52" s="169"/>
    </row>
    <row r="53" spans="1:5" ht="12.75">
      <c r="A53" s="178">
        <v>5184</v>
      </c>
      <c r="B53" s="177">
        <v>414100</v>
      </c>
      <c r="C53" s="176" t="s">
        <v>383</v>
      </c>
      <c r="D53" s="175"/>
      <c r="E53" s="174"/>
    </row>
    <row r="54" spans="1:5" ht="12.75">
      <c r="A54" s="178">
        <v>5185</v>
      </c>
      <c r="B54" s="177">
        <v>414200</v>
      </c>
      <c r="C54" s="176" t="s">
        <v>10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590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591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13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D66+D74+D80+D89+D97+D100</f>
        <v>9</v>
      </c>
      <c r="E65" s="169"/>
    </row>
    <row r="66" spans="1:5" ht="12.75">
      <c r="A66" s="182">
        <v>5197</v>
      </c>
      <c r="B66" s="181">
        <v>421000</v>
      </c>
      <c r="C66" s="180" t="s">
        <v>816</v>
      </c>
      <c r="D66" s="179">
        <f>SUM(D67:D73)</f>
        <v>0</v>
      </c>
      <c r="E66" s="169"/>
    </row>
    <row r="67" spans="1:5" ht="12.75">
      <c r="A67" s="178">
        <v>5198</v>
      </c>
      <c r="B67" s="177">
        <v>421100</v>
      </c>
      <c r="C67" s="176" t="s">
        <v>14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15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16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64</v>
      </c>
      <c r="D70" s="175"/>
      <c r="E70" s="174"/>
    </row>
    <row r="71" spans="1:5" ht="12.75">
      <c r="A71" s="178">
        <v>5202</v>
      </c>
      <c r="B71" s="177">
        <v>421500</v>
      </c>
      <c r="C71" s="176" t="s">
        <v>65</v>
      </c>
      <c r="D71" s="175"/>
      <c r="E71" s="174"/>
    </row>
    <row r="72" spans="1:5" ht="12.75">
      <c r="A72" s="178">
        <v>5203</v>
      </c>
      <c r="B72" s="177">
        <v>421600</v>
      </c>
      <c r="C72" s="176" t="s">
        <v>66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580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817</v>
      </c>
      <c r="D74" s="179">
        <f>SUM(D75:D79)</f>
        <v>0</v>
      </c>
      <c r="E74" s="169"/>
    </row>
    <row r="75" spans="1:5" ht="12.75">
      <c r="A75" s="178">
        <v>5206</v>
      </c>
      <c r="B75" s="177">
        <v>422100</v>
      </c>
      <c r="C75" s="176" t="s">
        <v>8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319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320</v>
      </c>
      <c r="D77" s="175"/>
      <c r="E77" s="174"/>
    </row>
    <row r="78" spans="1:5" ht="12.75">
      <c r="A78" s="178">
        <v>5209</v>
      </c>
      <c r="B78" s="177">
        <v>422400</v>
      </c>
      <c r="C78" s="176" t="s">
        <v>592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321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818</v>
      </c>
      <c r="D80" s="179">
        <f>SUM(D81:D88)</f>
        <v>0</v>
      </c>
      <c r="E80" s="169"/>
    </row>
    <row r="81" spans="1:5" ht="12.75">
      <c r="A81" s="178">
        <v>5212</v>
      </c>
      <c r="B81" s="177">
        <v>423100</v>
      </c>
      <c r="C81" s="176" t="s">
        <v>322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323</v>
      </c>
      <c r="D82" s="175"/>
      <c r="E82" s="174"/>
    </row>
    <row r="83" spans="1:5" ht="12.75">
      <c r="A83" s="178">
        <v>5214</v>
      </c>
      <c r="B83" s="177">
        <v>423300</v>
      </c>
      <c r="C83" s="176" t="s">
        <v>324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621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347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637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638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639</v>
      </c>
      <c r="D88" s="175"/>
      <c r="E88" s="174"/>
    </row>
    <row r="89" spans="1:5" ht="12.75">
      <c r="A89" s="182">
        <v>5220</v>
      </c>
      <c r="B89" s="181">
        <v>424000</v>
      </c>
      <c r="C89" s="180" t="s">
        <v>819</v>
      </c>
      <c r="D89" s="179">
        <f>SUM(D90:D96)</f>
        <v>0</v>
      </c>
      <c r="E89" s="169"/>
    </row>
    <row r="90" spans="1:5" ht="12.75">
      <c r="A90" s="178">
        <v>5221</v>
      </c>
      <c r="B90" s="177">
        <v>424100</v>
      </c>
      <c r="C90" s="176" t="s">
        <v>640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641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642</v>
      </c>
      <c r="D92" s="175"/>
      <c r="E92" s="174"/>
    </row>
    <row r="93" spans="1:5" ht="12.75">
      <c r="A93" s="178">
        <v>5224</v>
      </c>
      <c r="B93" s="177">
        <v>424400</v>
      </c>
      <c r="C93" s="176" t="s">
        <v>496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497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366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367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820</v>
      </c>
      <c r="D97" s="179">
        <f>D98+D99</f>
        <v>9</v>
      </c>
      <c r="E97" s="169"/>
    </row>
    <row r="98" spans="1:5" ht="12.75">
      <c r="A98" s="178">
        <v>5229</v>
      </c>
      <c r="B98" s="177">
        <v>425100</v>
      </c>
      <c r="C98" s="176" t="s">
        <v>96</v>
      </c>
      <c r="D98" s="175">
        <v>4</v>
      </c>
      <c r="E98" s="174"/>
    </row>
    <row r="99" spans="1:5" ht="12.75">
      <c r="A99" s="178">
        <v>5230</v>
      </c>
      <c r="B99" s="177">
        <v>425200</v>
      </c>
      <c r="C99" s="176" t="s">
        <v>97</v>
      </c>
      <c r="D99" s="175">
        <v>5</v>
      </c>
      <c r="E99" s="174"/>
    </row>
    <row r="100" spans="1:5" ht="12.75">
      <c r="A100" s="182">
        <v>5231</v>
      </c>
      <c r="B100" s="181">
        <v>426000</v>
      </c>
      <c r="C100" s="180" t="s">
        <v>821</v>
      </c>
      <c r="D100" s="179">
        <f>SUM(D101:D109)</f>
        <v>0</v>
      </c>
      <c r="E100" s="169"/>
    </row>
    <row r="101" spans="1:5" ht="12.75">
      <c r="A101" s="178">
        <v>5232</v>
      </c>
      <c r="B101" s="177">
        <v>426100</v>
      </c>
      <c r="C101" s="176" t="s">
        <v>98</v>
      </c>
      <c r="D101" s="175"/>
      <c r="E101" s="174"/>
    </row>
    <row r="102" spans="1:5" ht="12.75">
      <c r="A102" s="178">
        <v>5233</v>
      </c>
      <c r="B102" s="177">
        <v>426200</v>
      </c>
      <c r="C102" s="176" t="s">
        <v>822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99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519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520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521</v>
      </c>
      <c r="D107" s="175"/>
      <c r="E107" s="174"/>
    </row>
    <row r="108" spans="1:5" ht="12.75">
      <c r="A108" s="178">
        <v>5239</v>
      </c>
      <c r="B108" s="177">
        <v>426800</v>
      </c>
      <c r="C108" s="176" t="s">
        <v>376</v>
      </c>
      <c r="D108" s="175"/>
      <c r="E108" s="174"/>
    </row>
    <row r="109" spans="1:5" ht="12.75">
      <c r="A109" s="178">
        <v>5240</v>
      </c>
      <c r="B109" s="177">
        <v>426900</v>
      </c>
      <c r="C109" s="176" t="s">
        <v>522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823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824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825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622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623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826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750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827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624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828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625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626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627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829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628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830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831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832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751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833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630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834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648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649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752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835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836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837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838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839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840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841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842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631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843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844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57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58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845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59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60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846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847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848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95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849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850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851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40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41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852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853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658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854</v>
      </c>
      <c r="D193" s="179">
        <f>D194+D197+D201+D203+D206+D208</f>
        <v>0</v>
      </c>
      <c r="E193" s="169"/>
    </row>
    <row r="194" spans="1:5" ht="12.75">
      <c r="A194" s="182">
        <v>5325</v>
      </c>
      <c r="B194" s="181">
        <v>481000</v>
      </c>
      <c r="C194" s="180" t="s">
        <v>855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856</v>
      </c>
      <c r="D197" s="179">
        <f>SUM(D198:D200)</f>
        <v>0</v>
      </c>
      <c r="E197" s="169"/>
    </row>
    <row r="198" spans="1:5" ht="12.75">
      <c r="A198" s="178">
        <v>5329</v>
      </c>
      <c r="B198" s="177">
        <v>482100</v>
      </c>
      <c r="C198" s="176" t="s">
        <v>186</v>
      </c>
      <c r="D198" s="175"/>
      <c r="E198" s="174"/>
    </row>
    <row r="199" spans="1:5" ht="12.75">
      <c r="A199" s="178">
        <v>5330</v>
      </c>
      <c r="B199" s="177">
        <v>482200</v>
      </c>
      <c r="C199" s="176" t="s">
        <v>61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753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857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858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581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859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860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861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582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862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863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864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571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572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573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574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865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575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754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576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866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583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867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577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868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869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870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871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536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872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873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874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875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876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877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878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879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880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643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881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882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883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490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491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492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493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884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494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885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755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495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886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887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665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888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889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890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756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891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892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487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488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489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893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644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645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646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647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894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895</v>
      </c>
      <c r="D303" s="175"/>
      <c r="E303" s="174"/>
    </row>
    <row r="304" spans="1:5" ht="13.5" thickBot="1">
      <c r="A304" s="173">
        <v>5435</v>
      </c>
      <c r="B304" s="172"/>
      <c r="C304" s="171" t="s">
        <v>896</v>
      </c>
      <c r="D304" s="170">
        <f>D41+D256</f>
        <v>9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483</v>
      </c>
      <c r="D307" s="165" t="s">
        <v>484</v>
      </c>
    </row>
    <row r="308" spans="1:6" s="165" customFormat="1" ht="21.75" customHeight="1">
      <c r="A308" s="165" t="s">
        <v>312</v>
      </c>
      <c r="D308" s="166" t="s">
        <v>485</v>
      </c>
      <c r="E308" s="166"/>
      <c r="F308" s="163"/>
    </row>
  </sheetData>
  <sheetProtection password="CB01" sheet="1"/>
  <mergeCells count="13">
    <mergeCell ref="G18:G20"/>
    <mergeCell ref="H18:H20"/>
    <mergeCell ref="E37:E39"/>
    <mergeCell ref="D18:D20"/>
    <mergeCell ref="F18:F20"/>
    <mergeCell ref="E18:E20"/>
    <mergeCell ref="A18:A20"/>
    <mergeCell ref="C18:C20"/>
    <mergeCell ref="C37:C39"/>
    <mergeCell ref="B18:B20"/>
    <mergeCell ref="A37:A39"/>
    <mergeCell ref="D37:D39"/>
    <mergeCell ref="B37:B39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8" sqref="A18:C18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2" ht="12.75">
      <c r="A1" s="104" t="s">
        <v>72</v>
      </c>
      <c r="B1" s="105"/>
    </row>
    <row r="2" spans="1:6" ht="12.75">
      <c r="A2" s="104" t="s">
        <v>400</v>
      </c>
      <c r="B2" s="105"/>
      <c r="F2" s="159"/>
    </row>
    <row r="3" spans="1:6" ht="12.75">
      <c r="A3" s="104" t="s">
        <v>474</v>
      </c>
      <c r="B3" s="105"/>
      <c r="D3" s="107"/>
      <c r="F3" s="159" t="s">
        <v>959</v>
      </c>
    </row>
    <row r="4" spans="1:2" ht="6.75" customHeight="1">
      <c r="A4" s="104"/>
      <c r="B4" s="105"/>
    </row>
    <row r="5" spans="1:6" ht="6.75" customHeight="1">
      <c r="A5" s="350"/>
      <c r="B5" s="350"/>
      <c r="C5" s="350"/>
      <c r="D5" s="350"/>
      <c r="E5" s="350"/>
      <c r="F5" s="35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00206021 ЗЗЗ РАДНИКА Н  САД</v>
      </c>
      <c r="B8" s="113"/>
    </row>
    <row r="9" spans="1:6" ht="39" customHeight="1">
      <c r="A9" s="350" t="s">
        <v>1030</v>
      </c>
      <c r="B9" s="350"/>
      <c r="C9" s="350"/>
      <c r="D9" s="350"/>
      <c r="E9" s="350"/>
      <c r="F9" s="350"/>
    </row>
    <row r="10" ht="12.75">
      <c r="F10" s="114" t="s">
        <v>933</v>
      </c>
    </row>
    <row r="11" spans="1:6" ht="59.25" customHeight="1">
      <c r="A11" s="130" t="s">
        <v>955</v>
      </c>
      <c r="B11" s="130" t="s">
        <v>960</v>
      </c>
      <c r="C11" s="131" t="s">
        <v>961</v>
      </c>
      <c r="D11" s="131" t="s">
        <v>962</v>
      </c>
      <c r="E11" s="131" t="s">
        <v>963</v>
      </c>
      <c r="F11" s="131" t="s">
        <v>964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965</v>
      </c>
    </row>
    <row r="13" spans="1:6" ht="29.25" customHeight="1">
      <c r="A13" s="161" t="s">
        <v>416</v>
      </c>
      <c r="B13" s="120" t="s">
        <v>982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966</v>
      </c>
    </row>
    <row r="16" spans="1:6" ht="27.75" customHeight="1">
      <c r="A16" s="351" t="s">
        <v>967</v>
      </c>
      <c r="B16" s="351"/>
      <c r="C16" s="351"/>
      <c r="D16" s="351"/>
      <c r="E16" s="351"/>
      <c r="F16" s="351"/>
    </row>
    <row r="17" ht="15.75" customHeight="1">
      <c r="A17" s="129"/>
    </row>
    <row r="18" spans="1:6" ht="33.75" customHeight="1">
      <c r="A18" s="350" t="s">
        <v>1031</v>
      </c>
      <c r="B18" s="350"/>
      <c r="C18" s="350"/>
      <c r="D18" s="162"/>
      <c r="E18" s="162"/>
      <c r="F18" s="162"/>
    </row>
    <row r="19" ht="12.75">
      <c r="A19" s="129"/>
    </row>
    <row r="20" spans="1:3" ht="12.75">
      <c r="A20" s="129"/>
      <c r="C20" s="114" t="s">
        <v>933</v>
      </c>
    </row>
    <row r="21" spans="1:3" ht="25.5">
      <c r="A21" s="130" t="s">
        <v>955</v>
      </c>
      <c r="B21" s="130" t="s">
        <v>960</v>
      </c>
      <c r="C21" s="131" t="s">
        <v>968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416</v>
      </c>
      <c r="B23" s="120" t="s">
        <v>969</v>
      </c>
      <c r="C23" s="122"/>
    </row>
    <row r="26" ht="12.75">
      <c r="A26" s="106" t="s">
        <v>970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5" sqref="G15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2" ht="12.75">
      <c r="A1" s="135" t="s">
        <v>72</v>
      </c>
      <c r="B1" s="105"/>
    </row>
    <row r="2" spans="1:8" ht="12.75">
      <c r="A2" s="104" t="s">
        <v>400</v>
      </c>
      <c r="B2" s="105"/>
      <c r="H2" s="133" t="s">
        <v>735</v>
      </c>
    </row>
    <row r="3" spans="1:4" ht="12.75">
      <c r="A3" s="104" t="s">
        <v>474</v>
      </c>
      <c r="B3" s="105"/>
      <c r="D3" s="107"/>
    </row>
    <row r="4" spans="1:2" ht="12.75">
      <c r="A4" s="104"/>
      <c r="B4" s="105"/>
    </row>
    <row r="5" spans="1:8" ht="38.25" customHeight="1">
      <c r="A5" s="352" t="s">
        <v>932</v>
      </c>
      <c r="B5" s="352"/>
      <c r="C5" s="352"/>
      <c r="D5" s="352"/>
      <c r="E5" s="352"/>
      <c r="F5" s="352"/>
      <c r="G5" s="352"/>
      <c r="H5" s="352"/>
    </row>
    <row r="6" spans="1:6" ht="15">
      <c r="A6" s="104"/>
      <c r="B6" s="105"/>
      <c r="C6" s="108"/>
      <c r="D6" s="353" t="s">
        <v>1026</v>
      </c>
      <c r="E6" s="353"/>
      <c r="F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00206021 ЗЗЗ РАДНИКА Н  САД</v>
      </c>
      <c r="B8" s="113"/>
    </row>
    <row r="9" spans="1:2" ht="12.75">
      <c r="A9" s="104"/>
      <c r="B9" s="113"/>
    </row>
    <row r="10" ht="12.75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958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aca="true" t="shared" si="0" ref="C13:H13">C14+C15+C16+C17+C18</f>
        <v>0</v>
      </c>
      <c r="D13" s="121">
        <f t="shared" si="0"/>
        <v>179</v>
      </c>
      <c r="E13" s="121">
        <f t="shared" si="0"/>
        <v>179</v>
      </c>
      <c r="F13" s="121">
        <f t="shared" si="0"/>
        <v>0</v>
      </c>
      <c r="G13" s="121">
        <f t="shared" si="0"/>
        <v>179</v>
      </c>
      <c r="H13" s="121">
        <f t="shared" si="0"/>
        <v>179</v>
      </c>
    </row>
    <row r="14" spans="1:8" ht="19.5" customHeight="1">
      <c r="A14" s="119" t="s">
        <v>940</v>
      </c>
      <c r="B14" s="120" t="s">
        <v>941</v>
      </c>
      <c r="C14" s="122"/>
      <c r="D14" s="122">
        <v>179</v>
      </c>
      <c r="E14" s="121">
        <f>C14+D14</f>
        <v>179</v>
      </c>
      <c r="F14" s="122"/>
      <c r="G14" s="122">
        <v>179</v>
      </c>
      <c r="H14" s="121">
        <f>F14+G14</f>
        <v>179</v>
      </c>
    </row>
    <row r="15" spans="1:8" ht="19.5" customHeight="1">
      <c r="A15" s="119" t="s">
        <v>942</v>
      </c>
      <c r="B15" s="120" t="s">
        <v>943</v>
      </c>
      <c r="C15" s="122"/>
      <c r="D15" s="122"/>
      <c r="E15" s="121">
        <f>C15+D15</f>
        <v>0</v>
      </c>
      <c r="F15" s="122"/>
      <c r="G15" s="122"/>
      <c r="H15" s="121">
        <f>F15+G15</f>
        <v>0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/>
      <c r="E16" s="121">
        <f>C16+D16</f>
        <v>0</v>
      </c>
      <c r="F16" s="123"/>
      <c r="G16" s="123"/>
      <c r="H16" s="121">
        <f>F16+G16</f>
        <v>0</v>
      </c>
    </row>
    <row r="17" spans="1:8" ht="18.75" customHeight="1">
      <c r="A17" s="119" t="s">
        <v>946</v>
      </c>
      <c r="B17" s="124" t="s">
        <v>947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950</v>
      </c>
    </row>
    <row r="21" ht="12.75">
      <c r="A21" s="129" t="s">
        <v>951</v>
      </c>
    </row>
    <row r="22" ht="12.75">
      <c r="A22" s="129" t="s">
        <v>952</v>
      </c>
    </row>
    <row r="23" ht="12.75">
      <c r="A23" s="129" t="s">
        <v>953</v>
      </c>
    </row>
    <row r="24" ht="12.75">
      <c r="A24" s="129" t="s">
        <v>954</v>
      </c>
    </row>
  </sheetData>
  <sheetProtection password="CB01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0" width="9.140625" style="106" customWidth="1"/>
    <col min="11" max="16384" width="9.140625" style="106" customWidth="1"/>
  </cols>
  <sheetData>
    <row r="1" spans="1:2" ht="12.75">
      <c r="A1" s="104" t="s">
        <v>72</v>
      </c>
      <c r="B1" s="105"/>
    </row>
    <row r="2" spans="1:9" ht="12.75">
      <c r="A2" s="104" t="s">
        <v>400</v>
      </c>
      <c r="B2" s="105"/>
      <c r="I2" s="159"/>
    </row>
    <row r="3" spans="1:9" ht="12.75">
      <c r="A3" s="104" t="s">
        <v>474</v>
      </c>
      <c r="B3" s="105"/>
      <c r="E3" s="107"/>
      <c r="F3" s="107"/>
      <c r="G3" s="107"/>
      <c r="I3" s="159" t="s">
        <v>1008</v>
      </c>
    </row>
    <row r="4" spans="1:2" ht="6.75" customHeight="1">
      <c r="A4" s="104"/>
      <c r="B4" s="105"/>
    </row>
    <row r="5" spans="1:9" ht="6.75" customHeight="1">
      <c r="A5" s="350"/>
      <c r="B5" s="350"/>
      <c r="C5" s="350"/>
      <c r="D5" s="350"/>
      <c r="E5" s="350"/>
      <c r="F5" s="350"/>
      <c r="G5" s="350"/>
      <c r="H5" s="350"/>
      <c r="I5" s="35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00206021 ЗЗЗ РАДНИКА Н  САД</v>
      </c>
      <c r="B8" s="113"/>
    </row>
    <row r="9" spans="1:9" ht="71.25" customHeight="1">
      <c r="A9" s="357" t="s">
        <v>1032</v>
      </c>
      <c r="B9" s="357"/>
      <c r="C9" s="357"/>
      <c r="D9" s="357"/>
      <c r="E9" s="357"/>
      <c r="F9" s="357"/>
      <c r="G9" s="357"/>
      <c r="H9" s="357"/>
      <c r="I9" s="357"/>
    </row>
    <row r="10" spans="3:4" ht="12.75">
      <c r="C10" s="269" t="s">
        <v>933</v>
      </c>
      <c r="D10" s="269"/>
    </row>
    <row r="11" spans="1:9" ht="59.25" customHeight="1">
      <c r="A11" s="130" t="s">
        <v>955</v>
      </c>
      <c r="B11" s="130" t="s">
        <v>960</v>
      </c>
      <c r="C11" s="131" t="s">
        <v>1009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1010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351"/>
      <c r="B16" s="351"/>
      <c r="C16" s="351"/>
      <c r="D16" s="351"/>
      <c r="E16" s="351"/>
      <c r="F16" s="351"/>
      <c r="G16" s="351"/>
      <c r="H16" s="351"/>
      <c r="I16" s="351"/>
    </row>
    <row r="17" ht="8.25" customHeight="1">
      <c r="A17" s="129"/>
    </row>
    <row r="18" spans="1:9" ht="31.5" customHeight="1">
      <c r="A18" s="358" t="s">
        <v>1033</v>
      </c>
      <c r="B18" s="358"/>
      <c r="C18" s="358"/>
      <c r="D18" s="358"/>
      <c r="E18" s="358"/>
      <c r="F18" s="358"/>
      <c r="G18" s="358"/>
      <c r="H18" s="358"/>
      <c r="I18" s="358"/>
    </row>
    <row r="19" spans="1:9" ht="14.25" customHeight="1">
      <c r="A19" s="129"/>
      <c r="I19" s="269" t="s">
        <v>933</v>
      </c>
    </row>
    <row r="20" spans="1:9" ht="16.5" customHeight="1">
      <c r="A20" s="354" t="s">
        <v>955</v>
      </c>
      <c r="B20" s="354" t="s">
        <v>960</v>
      </c>
      <c r="C20" s="355" t="s">
        <v>1011</v>
      </c>
      <c r="D20" s="355" t="s">
        <v>1012</v>
      </c>
      <c r="E20" s="355" t="s">
        <v>1013</v>
      </c>
      <c r="F20" s="356" t="s">
        <v>1014</v>
      </c>
      <c r="G20" s="356"/>
      <c r="H20" s="356"/>
      <c r="I20" s="355" t="s">
        <v>1015</v>
      </c>
    </row>
    <row r="21" spans="1:9" ht="35.25" customHeight="1">
      <c r="A21" s="354"/>
      <c r="B21" s="354"/>
      <c r="C21" s="355"/>
      <c r="D21" s="355"/>
      <c r="E21" s="355"/>
      <c r="F21" s="131" t="s">
        <v>1035</v>
      </c>
      <c r="G21" s="131" t="s">
        <v>1036</v>
      </c>
      <c r="H21" s="131" t="s">
        <v>1037</v>
      </c>
      <c r="I21" s="355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738</v>
      </c>
      <c r="I22" s="118" t="s">
        <v>1034</v>
      </c>
    </row>
    <row r="23" spans="1:9" ht="31.5" customHeight="1">
      <c r="A23" s="161" t="s">
        <v>416</v>
      </c>
      <c r="B23" s="120" t="s">
        <v>1016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ht="12.75">
      <c r="A26" s="106" t="s">
        <v>1040</v>
      </c>
    </row>
    <row r="27" ht="12.75">
      <c r="A27" s="129" t="s">
        <v>1041</v>
      </c>
    </row>
  </sheetData>
  <sheetProtection password="CB01" sheet="1"/>
  <mergeCells count="11"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  <mergeCell ref="I20:I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29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71.00390625" style="106" customWidth="1"/>
    <col min="4" max="4" width="23.8515625" style="106" customWidth="1"/>
    <col min="5" max="5" width="32.57421875" style="106" customWidth="1"/>
    <col min="6" max="6" width="0.13671875" style="106" customWidth="1"/>
    <col min="7" max="7" width="0.9921875" style="106" customWidth="1"/>
    <col min="8" max="8" width="9.140625" style="106" customWidth="1"/>
    <col min="9" max="16384" width="9.140625" style="106" customWidth="1"/>
  </cols>
  <sheetData>
    <row r="1" spans="1:2" ht="12.75">
      <c r="A1" s="104" t="s">
        <v>72</v>
      </c>
      <c r="B1" s="105"/>
    </row>
    <row r="2" spans="1:7" ht="12.75">
      <c r="A2" s="104" t="s">
        <v>400</v>
      </c>
      <c r="B2" s="105"/>
      <c r="G2" s="159"/>
    </row>
    <row r="3" spans="1:5" ht="12.75">
      <c r="A3" s="104" t="s">
        <v>474</v>
      </c>
      <c r="B3" s="105"/>
      <c r="E3" s="159" t="s">
        <v>1017</v>
      </c>
    </row>
    <row r="4" spans="1:2" ht="6.75" customHeight="1">
      <c r="A4" s="104"/>
      <c r="B4" s="105"/>
    </row>
    <row r="5" spans="1:7" ht="6.75" customHeight="1">
      <c r="A5" s="350"/>
      <c r="B5" s="350"/>
      <c r="C5" s="350"/>
      <c r="D5" s="350"/>
      <c r="E5" s="350"/>
      <c r="F5" s="350"/>
      <c r="G5" s="35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00206021 ЗЗЗ РАДНИКА Н  САД</v>
      </c>
      <c r="B8" s="113"/>
    </row>
    <row r="9" spans="1:7" ht="76.5" customHeight="1">
      <c r="A9" s="357" t="s">
        <v>1038</v>
      </c>
      <c r="B9" s="357"/>
      <c r="C9" s="357"/>
      <c r="D9" s="357"/>
      <c r="E9" s="275"/>
      <c r="F9" s="275"/>
      <c r="G9" s="275"/>
    </row>
    <row r="10" ht="40.5" customHeight="1" thickBot="1">
      <c r="D10" s="269" t="s">
        <v>933</v>
      </c>
    </row>
    <row r="11" spans="2:7" ht="59.25" customHeight="1">
      <c r="B11" s="292" t="s">
        <v>955</v>
      </c>
      <c r="C11" s="293" t="s">
        <v>960</v>
      </c>
      <c r="D11" s="294" t="s">
        <v>1018</v>
      </c>
      <c r="E11" s="271"/>
      <c r="F11" s="271"/>
      <c r="G11" s="271"/>
    </row>
    <row r="12" spans="2:7" ht="12.75" customHeight="1">
      <c r="B12" s="295"/>
      <c r="C12" s="296"/>
      <c r="D12" s="291">
        <v>1</v>
      </c>
      <c r="E12" s="273"/>
      <c r="F12" s="273"/>
      <c r="G12" s="273"/>
    </row>
    <row r="13" spans="2:7" ht="45.75" thickBot="1">
      <c r="B13" s="297" t="s">
        <v>416</v>
      </c>
      <c r="C13" s="298" t="s">
        <v>1019</v>
      </c>
      <c r="D13" s="301"/>
      <c r="E13" s="128"/>
      <c r="F13" s="128"/>
      <c r="G13" s="128"/>
    </row>
    <row r="14" spans="1:7" ht="14.25" customHeight="1">
      <c r="A14" s="125"/>
      <c r="B14" s="126"/>
      <c r="C14" s="127"/>
      <c r="D14" s="127"/>
      <c r="E14" s="127"/>
      <c r="F14" s="128"/>
      <c r="G14" s="127"/>
    </row>
    <row r="15" spans="1:7" ht="14.25" customHeight="1">
      <c r="A15" s="125"/>
      <c r="B15" s="126"/>
      <c r="C15" s="127"/>
      <c r="D15" s="127"/>
      <c r="E15" s="127"/>
      <c r="F15" s="128"/>
      <c r="G15" s="127"/>
    </row>
    <row r="16" spans="1:7" ht="14.25" customHeight="1">
      <c r="A16" s="125"/>
      <c r="B16" s="126"/>
      <c r="C16" s="127"/>
      <c r="D16" s="127"/>
      <c r="E16" s="127"/>
      <c r="F16" s="128"/>
      <c r="G16" s="127"/>
    </row>
    <row r="17" spans="1:7" ht="14.25" customHeight="1">
      <c r="A17" s="125"/>
      <c r="B17" s="126"/>
      <c r="C17" s="127"/>
      <c r="D17" s="127"/>
      <c r="E17" s="127"/>
      <c r="F17" s="128"/>
      <c r="G17" s="127"/>
    </row>
    <row r="18" spans="1:7" ht="14.25" customHeight="1">
      <c r="A18" s="125"/>
      <c r="B18" s="126"/>
      <c r="C18" s="127"/>
      <c r="D18" s="127"/>
      <c r="E18" s="127"/>
      <c r="F18" s="128"/>
      <c r="G18" s="127"/>
    </row>
    <row r="19" ht="12.75">
      <c r="A19" s="129"/>
    </row>
    <row r="20" spans="1:7" ht="27.75" customHeight="1">
      <c r="A20" s="351"/>
      <c r="B20" s="351"/>
      <c r="C20" s="351"/>
      <c r="D20" s="351"/>
      <c r="E20" s="351"/>
      <c r="F20" s="351"/>
      <c r="G20" s="351"/>
    </row>
    <row r="21" ht="15.75" customHeight="1">
      <c r="A21" s="129"/>
    </row>
    <row r="22" spans="1:7" ht="47.25" customHeight="1">
      <c r="A22" s="357" t="s">
        <v>1039</v>
      </c>
      <c r="B22" s="357"/>
      <c r="C22" s="357"/>
      <c r="D22" s="357"/>
      <c r="E22" s="162"/>
      <c r="F22" s="162"/>
      <c r="G22" s="162"/>
    </row>
    <row r="24" ht="13.5" thickBot="1">
      <c r="D24" s="269" t="s">
        <v>933</v>
      </c>
    </row>
    <row r="25" spans="1:4" ht="12.75">
      <c r="A25" s="359" t="s">
        <v>533</v>
      </c>
      <c r="B25" s="361" t="s">
        <v>534</v>
      </c>
      <c r="C25" s="361" t="s">
        <v>535</v>
      </c>
      <c r="D25" s="363" t="s">
        <v>1018</v>
      </c>
    </row>
    <row r="26" spans="1:4" ht="12.75">
      <c r="A26" s="360"/>
      <c r="B26" s="362"/>
      <c r="C26" s="362"/>
      <c r="D26" s="364"/>
    </row>
    <row r="27" spans="1:4" ht="12.75">
      <c r="A27" s="360"/>
      <c r="B27" s="362"/>
      <c r="C27" s="362"/>
      <c r="D27" s="364"/>
    </row>
    <row r="28" spans="1:4" ht="12.75">
      <c r="A28" s="276">
        <v>1</v>
      </c>
      <c r="B28" s="277">
        <v>2</v>
      </c>
      <c r="C28" s="277">
        <v>3</v>
      </c>
      <c r="D28" s="278">
        <v>4</v>
      </c>
    </row>
    <row r="29" spans="1:4" ht="12.75">
      <c r="A29" s="279">
        <v>5172</v>
      </c>
      <c r="B29" s="277"/>
      <c r="C29" s="280" t="s">
        <v>803</v>
      </c>
      <c r="D29" s="281">
        <f>D30+D198</f>
        <v>0</v>
      </c>
    </row>
    <row r="30" spans="1:4" ht="12.75">
      <c r="A30" s="279">
        <v>5173</v>
      </c>
      <c r="B30" s="277">
        <v>400000</v>
      </c>
      <c r="C30" s="280" t="s">
        <v>804</v>
      </c>
      <c r="D30" s="281">
        <f>D31+D53+D98+D113+D137+D150+D166+D181</f>
        <v>0</v>
      </c>
    </row>
    <row r="31" spans="1:4" ht="14.25" customHeight="1">
      <c r="A31" s="279">
        <v>5174</v>
      </c>
      <c r="B31" s="277">
        <v>410000</v>
      </c>
      <c r="C31" s="280" t="s">
        <v>805</v>
      </c>
      <c r="D31" s="281">
        <f>D32+D34+D38+D40+D45+D47+D49+D51</f>
        <v>0</v>
      </c>
    </row>
    <row r="32" spans="1:4" ht="12.75">
      <c r="A32" s="279">
        <v>5175</v>
      </c>
      <c r="B32" s="277">
        <v>411000</v>
      </c>
      <c r="C32" s="280" t="s">
        <v>806</v>
      </c>
      <c r="D32" s="281">
        <f>D33</f>
        <v>0</v>
      </c>
    </row>
    <row r="33" spans="1:4" ht="12.75">
      <c r="A33" s="282">
        <v>5176</v>
      </c>
      <c r="B33" s="283">
        <v>411100</v>
      </c>
      <c r="C33" s="284" t="s">
        <v>382</v>
      </c>
      <c r="D33" s="285"/>
    </row>
    <row r="34" spans="1:4" ht="12.75">
      <c r="A34" s="279">
        <v>5177</v>
      </c>
      <c r="B34" s="277">
        <v>412000</v>
      </c>
      <c r="C34" s="280" t="s">
        <v>807</v>
      </c>
      <c r="D34" s="281">
        <f>SUM(D35:D37)</f>
        <v>0</v>
      </c>
    </row>
    <row r="35" spans="1:4" ht="12.75">
      <c r="A35" s="282">
        <v>5178</v>
      </c>
      <c r="B35" s="283">
        <v>412100</v>
      </c>
      <c r="C35" s="284" t="s">
        <v>808</v>
      </c>
      <c r="D35" s="285"/>
    </row>
    <row r="36" spans="1:4" ht="12.75">
      <c r="A36" s="282">
        <v>5179</v>
      </c>
      <c r="B36" s="283">
        <v>412200</v>
      </c>
      <c r="C36" s="284" t="s">
        <v>17</v>
      </c>
      <c r="D36" s="285"/>
    </row>
    <row r="37" spans="1:4" ht="12.75">
      <c r="A37" s="282">
        <v>5180</v>
      </c>
      <c r="B37" s="283">
        <v>412300</v>
      </c>
      <c r="C37" s="284" t="s">
        <v>18</v>
      </c>
      <c r="D37" s="285"/>
    </row>
    <row r="38" spans="1:4" ht="12.75">
      <c r="A38" s="279">
        <v>5181</v>
      </c>
      <c r="B38" s="277">
        <v>413000</v>
      </c>
      <c r="C38" s="280" t="s">
        <v>809</v>
      </c>
      <c r="D38" s="281">
        <f>D39</f>
        <v>0</v>
      </c>
    </row>
    <row r="39" spans="1:4" ht="12.75">
      <c r="A39" s="282">
        <v>5182</v>
      </c>
      <c r="B39" s="283">
        <v>413100</v>
      </c>
      <c r="C39" s="284" t="s">
        <v>19</v>
      </c>
      <c r="D39" s="285"/>
    </row>
    <row r="40" spans="1:4" ht="12.75">
      <c r="A40" s="279">
        <v>5183</v>
      </c>
      <c r="B40" s="277">
        <v>414000</v>
      </c>
      <c r="C40" s="280" t="s">
        <v>810</v>
      </c>
      <c r="D40" s="281">
        <f>SUM(D41:D44)</f>
        <v>0</v>
      </c>
    </row>
    <row r="41" spans="1:4" ht="12.75">
      <c r="A41" s="282">
        <v>5184</v>
      </c>
      <c r="B41" s="283">
        <v>414100</v>
      </c>
      <c r="C41" s="284" t="s">
        <v>383</v>
      </c>
      <c r="D41" s="285"/>
    </row>
    <row r="42" spans="1:4" ht="12.75">
      <c r="A42" s="282">
        <v>5185</v>
      </c>
      <c r="B42" s="283">
        <v>414200</v>
      </c>
      <c r="C42" s="284" t="s">
        <v>10</v>
      </c>
      <c r="D42" s="285"/>
    </row>
    <row r="43" spans="1:4" ht="12.75">
      <c r="A43" s="282">
        <v>5186</v>
      </c>
      <c r="B43" s="283">
        <v>414300</v>
      </c>
      <c r="C43" s="284" t="s">
        <v>11</v>
      </c>
      <c r="D43" s="285"/>
    </row>
    <row r="44" spans="1:4" ht="25.5">
      <c r="A44" s="282">
        <v>5187</v>
      </c>
      <c r="B44" s="283">
        <v>414400</v>
      </c>
      <c r="C44" s="284" t="s">
        <v>589</v>
      </c>
      <c r="D44" s="285"/>
    </row>
    <row r="45" spans="1:4" ht="12.75">
      <c r="A45" s="279">
        <v>5188</v>
      </c>
      <c r="B45" s="277">
        <v>415000</v>
      </c>
      <c r="C45" s="280" t="s">
        <v>811</v>
      </c>
      <c r="D45" s="281">
        <f>D46</f>
        <v>0</v>
      </c>
    </row>
    <row r="46" spans="1:4" ht="12.75">
      <c r="A46" s="282">
        <v>5189</v>
      </c>
      <c r="B46" s="283">
        <v>415100</v>
      </c>
      <c r="C46" s="284" t="s">
        <v>590</v>
      </c>
      <c r="D46" s="285"/>
    </row>
    <row r="47" spans="1:4" ht="12.75">
      <c r="A47" s="279">
        <v>5190</v>
      </c>
      <c r="B47" s="277">
        <v>416000</v>
      </c>
      <c r="C47" s="280" t="s">
        <v>812</v>
      </c>
      <c r="D47" s="281">
        <f>D48</f>
        <v>0</v>
      </c>
    </row>
    <row r="48" spans="1:4" ht="12.75">
      <c r="A48" s="282">
        <v>5191</v>
      </c>
      <c r="B48" s="283">
        <v>416100</v>
      </c>
      <c r="C48" s="284" t="s">
        <v>591</v>
      </c>
      <c r="D48" s="285"/>
    </row>
    <row r="49" spans="1:4" ht="12.75">
      <c r="A49" s="279">
        <v>5192</v>
      </c>
      <c r="B49" s="277">
        <v>417000</v>
      </c>
      <c r="C49" s="280" t="s">
        <v>813</v>
      </c>
      <c r="D49" s="281">
        <f>D50</f>
        <v>0</v>
      </c>
    </row>
    <row r="50" spans="1:4" ht="12.75">
      <c r="A50" s="282">
        <v>5193</v>
      </c>
      <c r="B50" s="283">
        <v>417100</v>
      </c>
      <c r="C50" s="284" t="s">
        <v>13</v>
      </c>
      <c r="D50" s="285"/>
    </row>
    <row r="51" spans="1:4" ht="12.75">
      <c r="A51" s="279">
        <v>5194</v>
      </c>
      <c r="B51" s="277">
        <v>418000</v>
      </c>
      <c r="C51" s="280" t="s">
        <v>814</v>
      </c>
      <c r="D51" s="281">
        <f>D52</f>
        <v>0</v>
      </c>
    </row>
    <row r="52" spans="1:4" ht="12.75">
      <c r="A52" s="282">
        <v>5195</v>
      </c>
      <c r="B52" s="283">
        <v>418100</v>
      </c>
      <c r="C52" s="284" t="s">
        <v>12</v>
      </c>
      <c r="D52" s="285"/>
    </row>
    <row r="53" spans="1:4" ht="12.75">
      <c r="A53" s="279">
        <v>5196</v>
      </c>
      <c r="B53" s="277">
        <v>420000</v>
      </c>
      <c r="C53" s="280" t="s">
        <v>815</v>
      </c>
      <c r="D53" s="281">
        <f>D54+D62+D68+D77+D85+D88</f>
        <v>0</v>
      </c>
    </row>
    <row r="54" spans="1:4" ht="12.75">
      <c r="A54" s="279">
        <v>5197</v>
      </c>
      <c r="B54" s="277">
        <v>421000</v>
      </c>
      <c r="C54" s="280" t="s">
        <v>816</v>
      </c>
      <c r="D54" s="281">
        <f>SUM(D55:D61)</f>
        <v>0</v>
      </c>
    </row>
    <row r="55" spans="1:4" ht="12.75">
      <c r="A55" s="282">
        <v>5198</v>
      </c>
      <c r="B55" s="283">
        <v>421100</v>
      </c>
      <c r="C55" s="284" t="s">
        <v>14</v>
      </c>
      <c r="D55" s="285"/>
    </row>
    <row r="56" spans="1:4" ht="12.75">
      <c r="A56" s="282">
        <v>5199</v>
      </c>
      <c r="B56" s="283">
        <v>421200</v>
      </c>
      <c r="C56" s="284" t="s">
        <v>15</v>
      </c>
      <c r="D56" s="285"/>
    </row>
    <row r="57" spans="1:4" ht="12.75">
      <c r="A57" s="282">
        <v>5200</v>
      </c>
      <c r="B57" s="283">
        <v>421300</v>
      </c>
      <c r="C57" s="284" t="s">
        <v>16</v>
      </c>
      <c r="D57" s="285"/>
    </row>
    <row r="58" spans="1:4" ht="12.75">
      <c r="A58" s="282">
        <v>5201</v>
      </c>
      <c r="B58" s="283">
        <v>421400</v>
      </c>
      <c r="C58" s="284" t="s">
        <v>64</v>
      </c>
      <c r="D58" s="285"/>
    </row>
    <row r="59" spans="1:4" ht="12.75">
      <c r="A59" s="282">
        <v>5202</v>
      </c>
      <c r="B59" s="283">
        <v>421500</v>
      </c>
      <c r="C59" s="284" t="s">
        <v>65</v>
      </c>
      <c r="D59" s="285"/>
    </row>
    <row r="60" spans="1:4" ht="12.75">
      <c r="A60" s="282">
        <v>5203</v>
      </c>
      <c r="B60" s="283">
        <v>421600</v>
      </c>
      <c r="C60" s="284" t="s">
        <v>66</v>
      </c>
      <c r="D60" s="285"/>
    </row>
    <row r="61" spans="1:4" ht="12.75">
      <c r="A61" s="282">
        <v>5204</v>
      </c>
      <c r="B61" s="283">
        <v>421900</v>
      </c>
      <c r="C61" s="284" t="s">
        <v>580</v>
      </c>
      <c r="D61" s="285"/>
    </row>
    <row r="62" spans="1:4" ht="12.75">
      <c r="A62" s="279">
        <v>5205</v>
      </c>
      <c r="B62" s="277">
        <v>422000</v>
      </c>
      <c r="C62" s="280" t="s">
        <v>817</v>
      </c>
      <c r="D62" s="281">
        <f>SUM(D63:D67)</f>
        <v>0</v>
      </c>
    </row>
    <row r="63" spans="1:4" ht="12.75">
      <c r="A63" s="282">
        <v>5206</v>
      </c>
      <c r="B63" s="283">
        <v>422100</v>
      </c>
      <c r="C63" s="284" t="s">
        <v>8</v>
      </c>
      <c r="D63" s="285"/>
    </row>
    <row r="64" spans="1:4" ht="12.75">
      <c r="A64" s="282">
        <v>5207</v>
      </c>
      <c r="B64" s="283">
        <v>422200</v>
      </c>
      <c r="C64" s="284" t="s">
        <v>319</v>
      </c>
      <c r="D64" s="285"/>
    </row>
    <row r="65" spans="1:4" ht="12.75">
      <c r="A65" s="282">
        <v>5208</v>
      </c>
      <c r="B65" s="283">
        <v>422300</v>
      </c>
      <c r="C65" s="284" t="s">
        <v>320</v>
      </c>
      <c r="D65" s="285"/>
    </row>
    <row r="66" spans="1:4" ht="12.75">
      <c r="A66" s="282">
        <v>5209</v>
      </c>
      <c r="B66" s="283">
        <v>422400</v>
      </c>
      <c r="C66" s="284" t="s">
        <v>592</v>
      </c>
      <c r="D66" s="285"/>
    </row>
    <row r="67" spans="1:4" ht="12.75">
      <c r="A67" s="282">
        <v>5210</v>
      </c>
      <c r="B67" s="283">
        <v>422900</v>
      </c>
      <c r="C67" s="284" t="s">
        <v>321</v>
      </c>
      <c r="D67" s="285"/>
    </row>
    <row r="68" spans="1:4" ht="12.75">
      <c r="A68" s="279">
        <v>5211</v>
      </c>
      <c r="B68" s="277">
        <v>423000</v>
      </c>
      <c r="C68" s="280" t="s">
        <v>818</v>
      </c>
      <c r="D68" s="281">
        <f>SUM(D69:D76)</f>
        <v>0</v>
      </c>
    </row>
    <row r="69" spans="1:4" ht="12.75">
      <c r="A69" s="282">
        <v>5212</v>
      </c>
      <c r="B69" s="283">
        <v>423100</v>
      </c>
      <c r="C69" s="284" t="s">
        <v>322</v>
      </c>
      <c r="D69" s="285"/>
    </row>
    <row r="70" spans="1:4" ht="12.75">
      <c r="A70" s="282">
        <v>5213</v>
      </c>
      <c r="B70" s="283">
        <v>423200</v>
      </c>
      <c r="C70" s="284" t="s">
        <v>323</v>
      </c>
      <c r="D70" s="285"/>
    </row>
    <row r="71" spans="1:4" ht="12.75">
      <c r="A71" s="282">
        <v>5214</v>
      </c>
      <c r="B71" s="283">
        <v>423300</v>
      </c>
      <c r="C71" s="284" t="s">
        <v>324</v>
      </c>
      <c r="D71" s="285"/>
    </row>
    <row r="72" spans="1:4" ht="12.75">
      <c r="A72" s="282">
        <v>5215</v>
      </c>
      <c r="B72" s="283">
        <v>423400</v>
      </c>
      <c r="C72" s="284" t="s">
        <v>621</v>
      </c>
      <c r="D72" s="285"/>
    </row>
    <row r="73" spans="1:4" ht="12.75">
      <c r="A73" s="282">
        <v>5216</v>
      </c>
      <c r="B73" s="283">
        <v>423500</v>
      </c>
      <c r="C73" s="284" t="s">
        <v>347</v>
      </c>
      <c r="D73" s="285"/>
    </row>
    <row r="74" spans="1:4" ht="12.75">
      <c r="A74" s="282">
        <v>5217</v>
      </c>
      <c r="B74" s="283">
        <v>423600</v>
      </c>
      <c r="C74" s="284" t="s">
        <v>637</v>
      </c>
      <c r="D74" s="285"/>
    </row>
    <row r="75" spans="1:4" ht="12.75">
      <c r="A75" s="282">
        <v>5218</v>
      </c>
      <c r="B75" s="283">
        <v>423700</v>
      </c>
      <c r="C75" s="284" t="s">
        <v>638</v>
      </c>
      <c r="D75" s="285"/>
    </row>
    <row r="76" spans="1:4" ht="12.75">
      <c r="A76" s="282">
        <v>5219</v>
      </c>
      <c r="B76" s="283">
        <v>423900</v>
      </c>
      <c r="C76" s="284" t="s">
        <v>639</v>
      </c>
      <c r="D76" s="285"/>
    </row>
    <row r="77" spans="1:4" ht="12.75">
      <c r="A77" s="279">
        <v>5220</v>
      </c>
      <c r="B77" s="277">
        <v>424000</v>
      </c>
      <c r="C77" s="280" t="s">
        <v>819</v>
      </c>
      <c r="D77" s="281">
        <f>SUM(D78:D84)</f>
        <v>0</v>
      </c>
    </row>
    <row r="78" spans="1:4" ht="12.75">
      <c r="A78" s="282">
        <v>5221</v>
      </c>
      <c r="B78" s="283">
        <v>424100</v>
      </c>
      <c r="C78" s="284" t="s">
        <v>640</v>
      </c>
      <c r="D78" s="285"/>
    </row>
    <row r="79" spans="1:4" ht="12.75">
      <c r="A79" s="282">
        <v>5222</v>
      </c>
      <c r="B79" s="283">
        <v>424200</v>
      </c>
      <c r="C79" s="284" t="s">
        <v>641</v>
      </c>
      <c r="D79" s="285"/>
    </row>
    <row r="80" spans="1:4" ht="12.75">
      <c r="A80" s="282">
        <v>5223</v>
      </c>
      <c r="B80" s="283">
        <v>424300</v>
      </c>
      <c r="C80" s="284" t="s">
        <v>642</v>
      </c>
      <c r="D80" s="285"/>
    </row>
    <row r="81" spans="1:4" ht="12.75">
      <c r="A81" s="282">
        <v>5224</v>
      </c>
      <c r="B81" s="283">
        <v>424400</v>
      </c>
      <c r="C81" s="284" t="s">
        <v>496</v>
      </c>
      <c r="D81" s="285"/>
    </row>
    <row r="82" spans="1:4" ht="12.75">
      <c r="A82" s="282">
        <v>5225</v>
      </c>
      <c r="B82" s="283">
        <v>424500</v>
      </c>
      <c r="C82" s="284" t="s">
        <v>497</v>
      </c>
      <c r="D82" s="285"/>
    </row>
    <row r="83" spans="1:4" ht="12.75">
      <c r="A83" s="282">
        <v>5226</v>
      </c>
      <c r="B83" s="283">
        <v>424600</v>
      </c>
      <c r="C83" s="284" t="s">
        <v>366</v>
      </c>
      <c r="D83" s="285"/>
    </row>
    <row r="84" spans="1:4" ht="12.75">
      <c r="A84" s="282">
        <v>5227</v>
      </c>
      <c r="B84" s="283">
        <v>424900</v>
      </c>
      <c r="C84" s="284" t="s">
        <v>367</v>
      </c>
      <c r="D84" s="285"/>
    </row>
    <row r="85" spans="1:4" ht="12.75">
      <c r="A85" s="279">
        <v>5228</v>
      </c>
      <c r="B85" s="277">
        <v>425000</v>
      </c>
      <c r="C85" s="280" t="s">
        <v>820</v>
      </c>
      <c r="D85" s="281">
        <f>D86+D87</f>
        <v>0</v>
      </c>
    </row>
    <row r="86" spans="1:4" ht="12.75">
      <c r="A86" s="282">
        <v>5229</v>
      </c>
      <c r="B86" s="283">
        <v>425100</v>
      </c>
      <c r="C86" s="284" t="s">
        <v>96</v>
      </c>
      <c r="D86" s="285"/>
    </row>
    <row r="87" spans="1:4" ht="12.75">
      <c r="A87" s="282">
        <v>5230</v>
      </c>
      <c r="B87" s="283">
        <v>425200</v>
      </c>
      <c r="C87" s="284" t="s">
        <v>97</v>
      </c>
      <c r="D87" s="285"/>
    </row>
    <row r="88" spans="1:4" ht="12.75">
      <c r="A88" s="279">
        <v>5231</v>
      </c>
      <c r="B88" s="277">
        <v>426000</v>
      </c>
      <c r="C88" s="280" t="s">
        <v>821</v>
      </c>
      <c r="D88" s="281">
        <f>SUM(D89:D97)</f>
        <v>0</v>
      </c>
    </row>
    <row r="89" spans="1:4" ht="12.75">
      <c r="A89" s="282">
        <v>5232</v>
      </c>
      <c r="B89" s="283">
        <v>426100</v>
      </c>
      <c r="C89" s="284" t="s">
        <v>98</v>
      </c>
      <c r="D89" s="285"/>
    </row>
    <row r="90" spans="1:4" ht="12.75">
      <c r="A90" s="282">
        <v>5233</v>
      </c>
      <c r="B90" s="283">
        <v>426200</v>
      </c>
      <c r="C90" s="284" t="s">
        <v>822</v>
      </c>
      <c r="D90" s="285"/>
    </row>
    <row r="91" spans="1:4" ht="12.75">
      <c r="A91" s="282">
        <v>5234</v>
      </c>
      <c r="B91" s="283">
        <v>426300</v>
      </c>
      <c r="C91" s="284" t="s">
        <v>99</v>
      </c>
      <c r="D91" s="285"/>
    </row>
    <row r="92" spans="1:4" ht="12.75">
      <c r="A92" s="282">
        <v>5235</v>
      </c>
      <c r="B92" s="283">
        <v>426400</v>
      </c>
      <c r="C92" s="284" t="s">
        <v>100</v>
      </c>
      <c r="D92" s="285"/>
    </row>
    <row r="93" spans="1:4" ht="12.75">
      <c r="A93" s="282">
        <v>5236</v>
      </c>
      <c r="B93" s="283">
        <v>426500</v>
      </c>
      <c r="C93" s="284" t="s">
        <v>519</v>
      </c>
      <c r="D93" s="285"/>
    </row>
    <row r="94" spans="1:4" ht="12.75">
      <c r="A94" s="282">
        <v>5237</v>
      </c>
      <c r="B94" s="283">
        <v>426600</v>
      </c>
      <c r="C94" s="284" t="s">
        <v>520</v>
      </c>
      <c r="D94" s="285"/>
    </row>
    <row r="95" spans="1:4" ht="12.75">
      <c r="A95" s="282">
        <v>5238</v>
      </c>
      <c r="B95" s="283">
        <v>426700</v>
      </c>
      <c r="C95" s="284" t="s">
        <v>521</v>
      </c>
      <c r="D95" s="285"/>
    </row>
    <row r="96" spans="1:4" ht="12.75">
      <c r="A96" s="282">
        <v>5239</v>
      </c>
      <c r="B96" s="283">
        <v>426800</v>
      </c>
      <c r="C96" s="284" t="s">
        <v>376</v>
      </c>
      <c r="D96" s="285"/>
    </row>
    <row r="97" spans="1:4" ht="12.75">
      <c r="A97" s="282">
        <v>5240</v>
      </c>
      <c r="B97" s="283">
        <v>426900</v>
      </c>
      <c r="C97" s="284" t="s">
        <v>522</v>
      </c>
      <c r="D97" s="285"/>
    </row>
    <row r="98" spans="1:4" ht="25.5">
      <c r="A98" s="279">
        <v>5241</v>
      </c>
      <c r="B98" s="277">
        <v>430000</v>
      </c>
      <c r="C98" s="280" t="s">
        <v>823</v>
      </c>
      <c r="D98" s="281">
        <f>D99+D103+D105+D107+D111</f>
        <v>0</v>
      </c>
    </row>
    <row r="99" spans="1:4" ht="12.75">
      <c r="A99" s="279">
        <v>5242</v>
      </c>
      <c r="B99" s="277">
        <v>431000</v>
      </c>
      <c r="C99" s="280" t="s">
        <v>824</v>
      </c>
      <c r="D99" s="281">
        <f>SUM(D100:D102)</f>
        <v>0</v>
      </c>
    </row>
    <row r="100" spans="1:4" ht="12.75">
      <c r="A100" s="282">
        <v>5243</v>
      </c>
      <c r="B100" s="283">
        <v>431100</v>
      </c>
      <c r="C100" s="284" t="s">
        <v>825</v>
      </c>
      <c r="D100" s="285"/>
    </row>
    <row r="101" spans="1:4" ht="12.75">
      <c r="A101" s="282">
        <v>5244</v>
      </c>
      <c r="B101" s="283">
        <v>431200</v>
      </c>
      <c r="C101" s="284" t="s">
        <v>622</v>
      </c>
      <c r="D101" s="285"/>
    </row>
    <row r="102" spans="1:4" ht="12.75">
      <c r="A102" s="282">
        <v>5245</v>
      </c>
      <c r="B102" s="283">
        <v>431300</v>
      </c>
      <c r="C102" s="284" t="s">
        <v>623</v>
      </c>
      <c r="D102" s="285"/>
    </row>
    <row r="103" spans="1:4" ht="12.75">
      <c r="A103" s="279">
        <v>5246</v>
      </c>
      <c r="B103" s="277">
        <v>432000</v>
      </c>
      <c r="C103" s="280" t="s">
        <v>826</v>
      </c>
      <c r="D103" s="281">
        <f>D104</f>
        <v>0</v>
      </c>
    </row>
    <row r="104" spans="1:4" ht="12.75">
      <c r="A104" s="282">
        <v>5247</v>
      </c>
      <c r="B104" s="283">
        <v>432100</v>
      </c>
      <c r="C104" s="284" t="s">
        <v>750</v>
      </c>
      <c r="D104" s="285"/>
    </row>
    <row r="105" spans="1:4" ht="12.75">
      <c r="A105" s="279">
        <v>5248</v>
      </c>
      <c r="B105" s="277">
        <v>433000</v>
      </c>
      <c r="C105" s="280" t="s">
        <v>827</v>
      </c>
      <c r="D105" s="281">
        <f>D106</f>
        <v>0</v>
      </c>
    </row>
    <row r="106" spans="1:4" ht="12.75">
      <c r="A106" s="282">
        <v>5249</v>
      </c>
      <c r="B106" s="283">
        <v>433100</v>
      </c>
      <c r="C106" s="284" t="s">
        <v>624</v>
      </c>
      <c r="D106" s="285"/>
    </row>
    <row r="107" spans="1:4" ht="12.75">
      <c r="A107" s="279">
        <v>5250</v>
      </c>
      <c r="B107" s="277">
        <v>434000</v>
      </c>
      <c r="C107" s="280" t="s">
        <v>828</v>
      </c>
      <c r="D107" s="281">
        <f>SUM(D108:D110)</f>
        <v>0</v>
      </c>
    </row>
    <row r="108" spans="1:4" ht="12.75">
      <c r="A108" s="282">
        <v>5251</v>
      </c>
      <c r="B108" s="283">
        <v>434100</v>
      </c>
      <c r="C108" s="284" t="s">
        <v>625</v>
      </c>
      <c r="D108" s="285"/>
    </row>
    <row r="109" spans="1:4" ht="12.75">
      <c r="A109" s="282">
        <v>5252</v>
      </c>
      <c r="B109" s="283">
        <v>434200</v>
      </c>
      <c r="C109" s="284" t="s">
        <v>626</v>
      </c>
      <c r="D109" s="285"/>
    </row>
    <row r="110" spans="1:4" ht="12.75">
      <c r="A110" s="282">
        <v>5253</v>
      </c>
      <c r="B110" s="283">
        <v>434300</v>
      </c>
      <c r="C110" s="284" t="s">
        <v>627</v>
      </c>
      <c r="D110" s="285"/>
    </row>
    <row r="111" spans="1:4" ht="12.75">
      <c r="A111" s="279">
        <v>5254</v>
      </c>
      <c r="B111" s="277">
        <v>435000</v>
      </c>
      <c r="C111" s="280" t="s">
        <v>829</v>
      </c>
      <c r="D111" s="281">
        <f>D112</f>
        <v>0</v>
      </c>
    </row>
    <row r="112" spans="1:4" ht="12.75">
      <c r="A112" s="282">
        <v>5255</v>
      </c>
      <c r="B112" s="283">
        <v>435100</v>
      </c>
      <c r="C112" s="284" t="s">
        <v>628</v>
      </c>
      <c r="D112" s="285"/>
    </row>
    <row r="113" spans="1:4" ht="25.5">
      <c r="A113" s="279">
        <v>5256</v>
      </c>
      <c r="B113" s="277">
        <v>440000</v>
      </c>
      <c r="C113" s="280" t="s">
        <v>830</v>
      </c>
      <c r="D113" s="281">
        <f>D114+D124+D131+D133</f>
        <v>0</v>
      </c>
    </row>
    <row r="114" spans="1:4" ht="12.75">
      <c r="A114" s="279">
        <v>5257</v>
      </c>
      <c r="B114" s="277">
        <v>441000</v>
      </c>
      <c r="C114" s="280" t="s">
        <v>831</v>
      </c>
      <c r="D114" s="281">
        <f>SUM(D115:D123)</f>
        <v>0</v>
      </c>
    </row>
    <row r="115" spans="1:4" ht="12.75">
      <c r="A115" s="282">
        <v>5258</v>
      </c>
      <c r="B115" s="283">
        <v>441100</v>
      </c>
      <c r="C115" s="284" t="s">
        <v>336</v>
      </c>
      <c r="D115" s="285"/>
    </row>
    <row r="116" spans="1:4" ht="12.75">
      <c r="A116" s="282">
        <v>5259</v>
      </c>
      <c r="B116" s="283">
        <v>441200</v>
      </c>
      <c r="C116" s="284" t="s">
        <v>337</v>
      </c>
      <c r="D116" s="285"/>
    </row>
    <row r="117" spans="1:4" ht="12.75">
      <c r="A117" s="282">
        <v>5260</v>
      </c>
      <c r="B117" s="283">
        <v>441300</v>
      </c>
      <c r="C117" s="284" t="s">
        <v>338</v>
      </c>
      <c r="D117" s="285"/>
    </row>
    <row r="118" spans="1:4" ht="12.75">
      <c r="A118" s="282">
        <v>5261</v>
      </c>
      <c r="B118" s="283">
        <v>441400</v>
      </c>
      <c r="C118" s="284" t="s">
        <v>339</v>
      </c>
      <c r="D118" s="285"/>
    </row>
    <row r="119" spans="1:4" ht="12.75">
      <c r="A119" s="282">
        <v>5262</v>
      </c>
      <c r="B119" s="283">
        <v>441500</v>
      </c>
      <c r="C119" s="284" t="s">
        <v>340</v>
      </c>
      <c r="D119" s="285"/>
    </row>
    <row r="120" spans="1:4" ht="12.75">
      <c r="A120" s="282">
        <v>5263</v>
      </c>
      <c r="B120" s="283">
        <v>441600</v>
      </c>
      <c r="C120" s="284" t="s">
        <v>438</v>
      </c>
      <c r="D120" s="285"/>
    </row>
    <row r="121" spans="1:4" ht="12.75">
      <c r="A121" s="282">
        <v>5264</v>
      </c>
      <c r="B121" s="283">
        <v>441700</v>
      </c>
      <c r="C121" s="284" t="s">
        <v>187</v>
      </c>
      <c r="D121" s="285"/>
    </row>
    <row r="122" spans="1:4" ht="12.75">
      <c r="A122" s="282">
        <v>5265</v>
      </c>
      <c r="B122" s="283">
        <v>441800</v>
      </c>
      <c r="C122" s="284" t="s">
        <v>188</v>
      </c>
      <c r="D122" s="285"/>
    </row>
    <row r="123" spans="1:4" ht="12.75">
      <c r="A123" s="282">
        <v>5266</v>
      </c>
      <c r="B123" s="283">
        <v>441900</v>
      </c>
      <c r="C123" s="284" t="s">
        <v>120</v>
      </c>
      <c r="D123" s="285"/>
    </row>
    <row r="124" spans="1:4" ht="12.75">
      <c r="A124" s="279">
        <v>5267</v>
      </c>
      <c r="B124" s="277">
        <v>442000</v>
      </c>
      <c r="C124" s="280" t="s">
        <v>832</v>
      </c>
      <c r="D124" s="281">
        <f>SUM(D125:D130)</f>
        <v>0</v>
      </c>
    </row>
    <row r="125" spans="1:4" ht="25.5">
      <c r="A125" s="282">
        <v>5268</v>
      </c>
      <c r="B125" s="283">
        <v>442100</v>
      </c>
      <c r="C125" s="284" t="s">
        <v>751</v>
      </c>
      <c r="D125" s="285"/>
    </row>
    <row r="126" spans="1:4" ht="12.75">
      <c r="A126" s="282">
        <v>5269</v>
      </c>
      <c r="B126" s="283">
        <v>442200</v>
      </c>
      <c r="C126" s="284" t="s">
        <v>189</v>
      </c>
      <c r="D126" s="285"/>
    </row>
    <row r="127" spans="1:4" ht="12.75">
      <c r="A127" s="282">
        <v>5270</v>
      </c>
      <c r="B127" s="283">
        <v>442300</v>
      </c>
      <c r="C127" s="284" t="s">
        <v>190</v>
      </c>
      <c r="D127" s="285"/>
    </row>
    <row r="128" spans="1:4" ht="12.75">
      <c r="A128" s="282">
        <v>5271</v>
      </c>
      <c r="B128" s="283">
        <v>442400</v>
      </c>
      <c r="C128" s="284" t="s">
        <v>191</v>
      </c>
      <c r="D128" s="285"/>
    </row>
    <row r="129" spans="1:4" ht="12.75">
      <c r="A129" s="282">
        <v>5272</v>
      </c>
      <c r="B129" s="283">
        <v>442500</v>
      </c>
      <c r="C129" s="284" t="s">
        <v>440</v>
      </c>
      <c r="D129" s="285"/>
    </row>
    <row r="130" spans="1:4" ht="12.75">
      <c r="A130" s="282">
        <v>5273</v>
      </c>
      <c r="B130" s="283">
        <v>442600</v>
      </c>
      <c r="C130" s="284" t="s">
        <v>441</v>
      </c>
      <c r="D130" s="285"/>
    </row>
    <row r="131" spans="1:4" ht="12.75">
      <c r="A131" s="279">
        <v>5274</v>
      </c>
      <c r="B131" s="277">
        <v>443000</v>
      </c>
      <c r="C131" s="280" t="s">
        <v>833</v>
      </c>
      <c r="D131" s="281">
        <f>D132</f>
        <v>0</v>
      </c>
    </row>
    <row r="132" spans="1:4" ht="12.75">
      <c r="A132" s="282">
        <v>5275</v>
      </c>
      <c r="B132" s="283">
        <v>443100</v>
      </c>
      <c r="C132" s="284" t="s">
        <v>630</v>
      </c>
      <c r="D132" s="285"/>
    </row>
    <row r="133" spans="1:4" ht="12.75">
      <c r="A133" s="279">
        <v>5276</v>
      </c>
      <c r="B133" s="277">
        <v>444000</v>
      </c>
      <c r="C133" s="280" t="s">
        <v>834</v>
      </c>
      <c r="D133" s="281">
        <f>SUM(D134:D136)</f>
        <v>0</v>
      </c>
    </row>
    <row r="134" spans="1:4" ht="12.75">
      <c r="A134" s="282">
        <v>5277</v>
      </c>
      <c r="B134" s="283">
        <v>444100</v>
      </c>
      <c r="C134" s="284" t="s">
        <v>648</v>
      </c>
      <c r="D134" s="285"/>
    </row>
    <row r="135" spans="1:4" ht="12.75">
      <c r="A135" s="282">
        <v>5278</v>
      </c>
      <c r="B135" s="283">
        <v>444200</v>
      </c>
      <c r="C135" s="284" t="s">
        <v>649</v>
      </c>
      <c r="D135" s="285"/>
    </row>
    <row r="136" spans="1:4" ht="12.75">
      <c r="A136" s="282">
        <v>5279</v>
      </c>
      <c r="B136" s="283">
        <v>444300</v>
      </c>
      <c r="C136" s="284" t="s">
        <v>752</v>
      </c>
      <c r="D136" s="285"/>
    </row>
    <row r="137" spans="1:4" ht="12.75">
      <c r="A137" s="279">
        <v>5280</v>
      </c>
      <c r="B137" s="277">
        <v>450000</v>
      </c>
      <c r="C137" s="280" t="s">
        <v>835</v>
      </c>
      <c r="D137" s="281">
        <f>D138+D141+D144+D147</f>
        <v>0</v>
      </c>
    </row>
    <row r="138" spans="1:4" ht="25.5">
      <c r="A138" s="279">
        <v>5281</v>
      </c>
      <c r="B138" s="277">
        <v>451000</v>
      </c>
      <c r="C138" s="280" t="s">
        <v>836</v>
      </c>
      <c r="D138" s="281">
        <f>D139+D140</f>
        <v>0</v>
      </c>
    </row>
    <row r="139" spans="1:4" ht="12.75">
      <c r="A139" s="282">
        <v>5282</v>
      </c>
      <c r="B139" s="283">
        <v>451100</v>
      </c>
      <c r="C139" s="284" t="s">
        <v>353</v>
      </c>
      <c r="D139" s="285"/>
    </row>
    <row r="140" spans="1:4" ht="12.75">
      <c r="A140" s="282">
        <v>5283</v>
      </c>
      <c r="B140" s="283">
        <v>451200</v>
      </c>
      <c r="C140" s="284" t="s">
        <v>354</v>
      </c>
      <c r="D140" s="285"/>
    </row>
    <row r="141" spans="1:4" ht="15" customHeight="1">
      <c r="A141" s="279">
        <v>5284</v>
      </c>
      <c r="B141" s="277">
        <v>452000</v>
      </c>
      <c r="C141" s="280" t="s">
        <v>837</v>
      </c>
      <c r="D141" s="281">
        <f>D142+D143</f>
        <v>0</v>
      </c>
    </row>
    <row r="142" spans="1:4" ht="12.75">
      <c r="A142" s="282">
        <v>5285</v>
      </c>
      <c r="B142" s="283">
        <v>452100</v>
      </c>
      <c r="C142" s="284" t="s">
        <v>355</v>
      </c>
      <c r="D142" s="285"/>
    </row>
    <row r="143" spans="1:4" ht="12.75">
      <c r="A143" s="282">
        <v>5286</v>
      </c>
      <c r="B143" s="283">
        <v>452200</v>
      </c>
      <c r="C143" s="284" t="s">
        <v>356</v>
      </c>
      <c r="D143" s="285"/>
    </row>
    <row r="144" spans="1:4" ht="12.75">
      <c r="A144" s="279">
        <v>5287</v>
      </c>
      <c r="B144" s="277">
        <v>453000</v>
      </c>
      <c r="C144" s="280" t="s">
        <v>838</v>
      </c>
      <c r="D144" s="281">
        <f>D145+D146</f>
        <v>0</v>
      </c>
    </row>
    <row r="145" spans="1:4" ht="12.75">
      <c r="A145" s="282">
        <v>5288</v>
      </c>
      <c r="B145" s="283">
        <v>453100</v>
      </c>
      <c r="C145" s="284" t="s">
        <v>357</v>
      </c>
      <c r="D145" s="285"/>
    </row>
    <row r="146" spans="1:4" ht="12.75">
      <c r="A146" s="282">
        <v>5289</v>
      </c>
      <c r="B146" s="283">
        <v>453200</v>
      </c>
      <c r="C146" s="284" t="s">
        <v>358</v>
      </c>
      <c r="D146" s="285"/>
    </row>
    <row r="147" spans="1:4" ht="12.75">
      <c r="A147" s="279">
        <v>5290</v>
      </c>
      <c r="B147" s="277">
        <v>454000</v>
      </c>
      <c r="C147" s="280" t="s">
        <v>839</v>
      </c>
      <c r="D147" s="281">
        <f>D148+D149</f>
        <v>0</v>
      </c>
    </row>
    <row r="148" spans="1:4" ht="12.75">
      <c r="A148" s="282">
        <v>5291</v>
      </c>
      <c r="B148" s="283">
        <v>454100</v>
      </c>
      <c r="C148" s="284" t="s">
        <v>359</v>
      </c>
      <c r="D148" s="285"/>
    </row>
    <row r="149" spans="1:4" ht="12.75">
      <c r="A149" s="282">
        <v>5292</v>
      </c>
      <c r="B149" s="283">
        <v>454200</v>
      </c>
      <c r="C149" s="284" t="s">
        <v>360</v>
      </c>
      <c r="D149" s="285"/>
    </row>
    <row r="150" spans="1:4" ht="12.75">
      <c r="A150" s="279">
        <v>5293</v>
      </c>
      <c r="B150" s="277">
        <v>460000</v>
      </c>
      <c r="C150" s="280" t="s">
        <v>840</v>
      </c>
      <c r="D150" s="281">
        <f>D151+D154+D157+D160+D163</f>
        <v>0</v>
      </c>
    </row>
    <row r="151" spans="1:4" ht="12.75">
      <c r="A151" s="279">
        <v>5294</v>
      </c>
      <c r="B151" s="277">
        <v>461000</v>
      </c>
      <c r="C151" s="280" t="s">
        <v>841</v>
      </c>
      <c r="D151" s="281">
        <f>D152+D153</f>
        <v>0</v>
      </c>
    </row>
    <row r="152" spans="1:4" ht="12.75">
      <c r="A152" s="282">
        <v>5295</v>
      </c>
      <c r="B152" s="283">
        <v>461100</v>
      </c>
      <c r="C152" s="284" t="s">
        <v>361</v>
      </c>
      <c r="D152" s="285"/>
    </row>
    <row r="153" spans="1:4" ht="12.75">
      <c r="A153" s="282">
        <v>5296</v>
      </c>
      <c r="B153" s="283">
        <v>461200</v>
      </c>
      <c r="C153" s="284" t="s">
        <v>362</v>
      </c>
      <c r="D153" s="285"/>
    </row>
    <row r="154" spans="1:4" ht="12.75">
      <c r="A154" s="279">
        <v>5297</v>
      </c>
      <c r="B154" s="277">
        <v>462000</v>
      </c>
      <c r="C154" s="280" t="s">
        <v>842</v>
      </c>
      <c r="D154" s="281">
        <f>D155+D156</f>
        <v>0</v>
      </c>
    </row>
    <row r="155" spans="1:4" ht="12.75">
      <c r="A155" s="282">
        <v>5298</v>
      </c>
      <c r="B155" s="283">
        <v>462100</v>
      </c>
      <c r="C155" s="284" t="s">
        <v>631</v>
      </c>
      <c r="D155" s="285"/>
    </row>
    <row r="156" spans="1:4" ht="12.75">
      <c r="A156" s="282">
        <v>5299</v>
      </c>
      <c r="B156" s="283">
        <v>462200</v>
      </c>
      <c r="C156" s="284" t="s">
        <v>473</v>
      </c>
      <c r="D156" s="285"/>
    </row>
    <row r="157" spans="1:4" ht="12.75">
      <c r="A157" s="279">
        <v>5300</v>
      </c>
      <c r="B157" s="277">
        <v>463000</v>
      </c>
      <c r="C157" s="280" t="s">
        <v>843</v>
      </c>
      <c r="D157" s="281">
        <f>D158+D159</f>
        <v>0</v>
      </c>
    </row>
    <row r="158" spans="1:4" ht="12.75">
      <c r="A158" s="282">
        <v>5301</v>
      </c>
      <c r="B158" s="283">
        <v>463100</v>
      </c>
      <c r="C158" s="284" t="s">
        <v>325</v>
      </c>
      <c r="D158" s="285"/>
    </row>
    <row r="159" spans="1:4" ht="12.75">
      <c r="A159" s="282">
        <v>5302</v>
      </c>
      <c r="B159" s="283">
        <v>463200</v>
      </c>
      <c r="C159" s="284" t="s">
        <v>439</v>
      </c>
      <c r="D159" s="285"/>
    </row>
    <row r="160" spans="1:4" ht="25.5">
      <c r="A160" s="279">
        <v>5303</v>
      </c>
      <c r="B160" s="277">
        <v>464000</v>
      </c>
      <c r="C160" s="280" t="s">
        <v>844</v>
      </c>
      <c r="D160" s="281">
        <f>D161+D162</f>
        <v>0</v>
      </c>
    </row>
    <row r="161" spans="1:4" ht="12.75">
      <c r="A161" s="282">
        <v>5304</v>
      </c>
      <c r="B161" s="283">
        <v>464100</v>
      </c>
      <c r="C161" s="284" t="s">
        <v>57</v>
      </c>
      <c r="D161" s="285"/>
    </row>
    <row r="162" spans="1:4" ht="12.75">
      <c r="A162" s="282">
        <v>5305</v>
      </c>
      <c r="B162" s="283">
        <v>464200</v>
      </c>
      <c r="C162" s="284" t="s">
        <v>58</v>
      </c>
      <c r="D162" s="285"/>
    </row>
    <row r="163" spans="1:4" ht="12.75">
      <c r="A163" s="279">
        <v>5306</v>
      </c>
      <c r="B163" s="277">
        <v>465000</v>
      </c>
      <c r="C163" s="280" t="s">
        <v>845</v>
      </c>
      <c r="D163" s="281">
        <f>D164+D165</f>
        <v>0</v>
      </c>
    </row>
    <row r="164" spans="1:4" ht="12.75">
      <c r="A164" s="282">
        <v>5307</v>
      </c>
      <c r="B164" s="283">
        <v>465100</v>
      </c>
      <c r="C164" s="284" t="s">
        <v>59</v>
      </c>
      <c r="D164" s="285"/>
    </row>
    <row r="165" spans="1:4" ht="12.75">
      <c r="A165" s="282">
        <v>5308</v>
      </c>
      <c r="B165" s="283">
        <v>465200</v>
      </c>
      <c r="C165" s="284" t="s">
        <v>60</v>
      </c>
      <c r="D165" s="285"/>
    </row>
    <row r="166" spans="1:4" ht="12.75">
      <c r="A166" s="279">
        <v>5309</v>
      </c>
      <c r="B166" s="277">
        <v>470000</v>
      </c>
      <c r="C166" s="280" t="s">
        <v>846</v>
      </c>
      <c r="D166" s="281">
        <f>D167+D171</f>
        <v>0</v>
      </c>
    </row>
    <row r="167" spans="1:4" ht="25.5">
      <c r="A167" s="279">
        <v>5310</v>
      </c>
      <c r="B167" s="277">
        <v>471000</v>
      </c>
      <c r="C167" s="280" t="s">
        <v>847</v>
      </c>
      <c r="D167" s="281">
        <f>SUM(D168:D170)</f>
        <v>0</v>
      </c>
    </row>
    <row r="168" spans="1:4" ht="12.75">
      <c r="A168" s="282">
        <v>5311</v>
      </c>
      <c r="B168" s="283">
        <v>471100</v>
      </c>
      <c r="C168" s="284" t="s">
        <v>200</v>
      </c>
      <c r="D168" s="285"/>
    </row>
    <row r="169" spans="1:4" ht="12.75">
      <c r="A169" s="282">
        <v>5312</v>
      </c>
      <c r="B169" s="283">
        <v>471200</v>
      </c>
      <c r="C169" s="284" t="s">
        <v>93</v>
      </c>
      <c r="D169" s="285"/>
    </row>
    <row r="170" spans="1:4" ht="25.5">
      <c r="A170" s="282">
        <v>5313</v>
      </c>
      <c r="B170" s="283">
        <v>471900</v>
      </c>
      <c r="C170" s="284" t="s">
        <v>94</v>
      </c>
      <c r="D170" s="285"/>
    </row>
    <row r="171" spans="1:4" ht="12.75">
      <c r="A171" s="279">
        <v>5314</v>
      </c>
      <c r="B171" s="277">
        <v>472000</v>
      </c>
      <c r="C171" s="280" t="s">
        <v>848</v>
      </c>
      <c r="D171" s="281">
        <f>SUM(D172:D180)</f>
        <v>0</v>
      </c>
    </row>
    <row r="172" spans="1:4" ht="12.75">
      <c r="A172" s="282">
        <v>5315</v>
      </c>
      <c r="B172" s="283">
        <v>472100</v>
      </c>
      <c r="C172" s="284" t="s">
        <v>95</v>
      </c>
      <c r="D172" s="285"/>
    </row>
    <row r="173" spans="1:4" ht="12.75">
      <c r="A173" s="282">
        <v>5316</v>
      </c>
      <c r="B173" s="283">
        <v>472200</v>
      </c>
      <c r="C173" s="284" t="s">
        <v>849</v>
      </c>
      <c r="D173" s="285"/>
    </row>
    <row r="174" spans="1:4" ht="12.75">
      <c r="A174" s="282">
        <v>5317</v>
      </c>
      <c r="B174" s="283">
        <v>472300</v>
      </c>
      <c r="C174" s="284" t="s">
        <v>850</v>
      </c>
      <c r="D174" s="285"/>
    </row>
    <row r="175" spans="1:4" ht="12.75">
      <c r="A175" s="282">
        <v>5318</v>
      </c>
      <c r="B175" s="283">
        <v>472400</v>
      </c>
      <c r="C175" s="284" t="s">
        <v>851</v>
      </c>
      <c r="D175" s="285"/>
    </row>
    <row r="176" spans="1:4" ht="12.75">
      <c r="A176" s="282">
        <v>5319</v>
      </c>
      <c r="B176" s="283">
        <v>472500</v>
      </c>
      <c r="C176" s="284" t="s">
        <v>40</v>
      </c>
      <c r="D176" s="285"/>
    </row>
    <row r="177" spans="1:4" ht="12.75">
      <c r="A177" s="282">
        <v>5320</v>
      </c>
      <c r="B177" s="283">
        <v>472600</v>
      </c>
      <c r="C177" s="284" t="s">
        <v>41</v>
      </c>
      <c r="D177" s="285"/>
    </row>
    <row r="178" spans="1:4" ht="12.75">
      <c r="A178" s="282">
        <v>5321</v>
      </c>
      <c r="B178" s="283">
        <v>472700</v>
      </c>
      <c r="C178" s="284" t="s">
        <v>852</v>
      </c>
      <c r="D178" s="285"/>
    </row>
    <row r="179" spans="1:4" ht="12.75">
      <c r="A179" s="282">
        <v>5322</v>
      </c>
      <c r="B179" s="283">
        <v>472800</v>
      </c>
      <c r="C179" s="284" t="s">
        <v>853</v>
      </c>
      <c r="D179" s="285"/>
    </row>
    <row r="180" spans="1:4" ht="12.75">
      <c r="A180" s="282">
        <v>5323</v>
      </c>
      <c r="B180" s="283">
        <v>472900</v>
      </c>
      <c r="C180" s="284" t="s">
        <v>658</v>
      </c>
      <c r="D180" s="285"/>
    </row>
    <row r="181" spans="1:4" ht="12.75">
      <c r="A181" s="279">
        <v>5324</v>
      </c>
      <c r="B181" s="277">
        <v>480000</v>
      </c>
      <c r="C181" s="280" t="s">
        <v>854</v>
      </c>
      <c r="D181" s="281">
        <f>D182+D185+D189+D191+D194+D196</f>
        <v>0</v>
      </c>
    </row>
    <row r="182" spans="1:4" ht="12.75">
      <c r="A182" s="279">
        <v>5325</v>
      </c>
      <c r="B182" s="277">
        <v>481000</v>
      </c>
      <c r="C182" s="280" t="s">
        <v>855</v>
      </c>
      <c r="D182" s="281">
        <f>D183+D184</f>
        <v>0</v>
      </c>
    </row>
    <row r="183" spans="1:4" ht="12.75">
      <c r="A183" s="282">
        <v>5326</v>
      </c>
      <c r="B183" s="283">
        <v>481100</v>
      </c>
      <c r="C183" s="284" t="s">
        <v>363</v>
      </c>
      <c r="D183" s="285"/>
    </row>
    <row r="184" spans="1:4" ht="12.75">
      <c r="A184" s="282">
        <v>5327</v>
      </c>
      <c r="B184" s="283">
        <v>481900</v>
      </c>
      <c r="C184" s="284" t="s">
        <v>364</v>
      </c>
      <c r="D184" s="285"/>
    </row>
    <row r="185" spans="1:4" ht="12.75">
      <c r="A185" s="279">
        <v>5328</v>
      </c>
      <c r="B185" s="277">
        <v>482000</v>
      </c>
      <c r="C185" s="280" t="s">
        <v>856</v>
      </c>
      <c r="D185" s="281">
        <f>SUM(D186:D188)</f>
        <v>0</v>
      </c>
    </row>
    <row r="186" spans="1:4" ht="12.75">
      <c r="A186" s="282">
        <v>5329</v>
      </c>
      <c r="B186" s="283">
        <v>482100</v>
      </c>
      <c r="C186" s="284" t="s">
        <v>186</v>
      </c>
      <c r="D186" s="285"/>
    </row>
    <row r="187" spans="1:4" ht="12.75">
      <c r="A187" s="282">
        <v>5330</v>
      </c>
      <c r="B187" s="283">
        <v>482200</v>
      </c>
      <c r="C187" s="284" t="s">
        <v>61</v>
      </c>
      <c r="D187" s="285"/>
    </row>
    <row r="188" spans="1:4" ht="12.75">
      <c r="A188" s="282">
        <v>5331</v>
      </c>
      <c r="B188" s="283">
        <v>482300</v>
      </c>
      <c r="C188" s="284" t="s">
        <v>753</v>
      </c>
      <c r="D188" s="285"/>
    </row>
    <row r="189" spans="1:4" ht="12.75">
      <c r="A189" s="279">
        <v>5332</v>
      </c>
      <c r="B189" s="277">
        <v>483000</v>
      </c>
      <c r="C189" s="280" t="s">
        <v>857</v>
      </c>
      <c r="D189" s="281">
        <f>D190</f>
        <v>0</v>
      </c>
    </row>
    <row r="190" spans="1:4" ht="12.75">
      <c r="A190" s="282">
        <v>5333</v>
      </c>
      <c r="B190" s="283">
        <v>483100</v>
      </c>
      <c r="C190" s="284" t="s">
        <v>0</v>
      </c>
      <c r="D190" s="285"/>
    </row>
    <row r="191" spans="1:4" ht="25.5" customHeight="1">
      <c r="A191" s="279">
        <v>5334</v>
      </c>
      <c r="B191" s="277">
        <v>484000</v>
      </c>
      <c r="C191" s="280" t="s">
        <v>858</v>
      </c>
      <c r="D191" s="281">
        <f>D192+D193</f>
        <v>0</v>
      </c>
    </row>
    <row r="192" spans="1:4" ht="12.75">
      <c r="A192" s="282">
        <v>5335</v>
      </c>
      <c r="B192" s="283">
        <v>484100</v>
      </c>
      <c r="C192" s="284" t="s">
        <v>581</v>
      </c>
      <c r="D192" s="285"/>
    </row>
    <row r="193" spans="1:4" ht="12.75">
      <c r="A193" s="282">
        <v>5336</v>
      </c>
      <c r="B193" s="283">
        <v>484200</v>
      </c>
      <c r="C193" s="284" t="s">
        <v>455</v>
      </c>
      <c r="D193" s="285"/>
    </row>
    <row r="194" spans="1:4" ht="25.5">
      <c r="A194" s="279">
        <v>5337</v>
      </c>
      <c r="B194" s="277">
        <v>485000</v>
      </c>
      <c r="C194" s="280" t="s">
        <v>859</v>
      </c>
      <c r="D194" s="281">
        <f>D195</f>
        <v>0</v>
      </c>
    </row>
    <row r="195" spans="1:4" ht="12.75">
      <c r="A195" s="282">
        <v>5338</v>
      </c>
      <c r="B195" s="283">
        <v>485100</v>
      </c>
      <c r="C195" s="284" t="s">
        <v>860</v>
      </c>
      <c r="D195" s="285"/>
    </row>
    <row r="196" spans="1:4" ht="25.5">
      <c r="A196" s="279">
        <v>5339</v>
      </c>
      <c r="B196" s="277">
        <v>489000</v>
      </c>
      <c r="C196" s="280" t="s">
        <v>861</v>
      </c>
      <c r="D196" s="281">
        <f>D197</f>
        <v>0</v>
      </c>
    </row>
    <row r="197" spans="1:4" ht="25.5">
      <c r="A197" s="282">
        <v>5340</v>
      </c>
      <c r="B197" s="283">
        <v>489100</v>
      </c>
      <c r="C197" s="284" t="s">
        <v>582</v>
      </c>
      <c r="D197" s="285"/>
    </row>
    <row r="198" spans="1:4" ht="12.75">
      <c r="A198" s="279">
        <v>5341</v>
      </c>
      <c r="B198" s="277">
        <v>500000</v>
      </c>
      <c r="C198" s="280" t="s">
        <v>862</v>
      </c>
      <c r="D198" s="281">
        <f>D199+D221+D230+D233+D241</f>
        <v>0</v>
      </c>
    </row>
    <row r="199" spans="1:4" ht="12.75">
      <c r="A199" s="279">
        <v>5342</v>
      </c>
      <c r="B199" s="277">
        <v>510000</v>
      </c>
      <c r="C199" s="280" t="s">
        <v>863</v>
      </c>
      <c r="D199" s="281">
        <f>D200+D205+D215+D217+D219</f>
        <v>0</v>
      </c>
    </row>
    <row r="200" spans="1:4" ht="12.75">
      <c r="A200" s="279">
        <v>5343</v>
      </c>
      <c r="B200" s="277">
        <v>511000</v>
      </c>
      <c r="C200" s="280" t="s">
        <v>864</v>
      </c>
      <c r="D200" s="281">
        <f>SUM(D201:D204)</f>
        <v>0</v>
      </c>
    </row>
    <row r="201" spans="1:4" ht="12.75">
      <c r="A201" s="282">
        <v>5344</v>
      </c>
      <c r="B201" s="283">
        <v>511100</v>
      </c>
      <c r="C201" s="284" t="s">
        <v>571</v>
      </c>
      <c r="D201" s="285"/>
    </row>
    <row r="202" spans="1:4" ht="12.75">
      <c r="A202" s="282">
        <v>5345</v>
      </c>
      <c r="B202" s="283">
        <v>511200</v>
      </c>
      <c r="C202" s="284" t="s">
        <v>572</v>
      </c>
      <c r="D202" s="285"/>
    </row>
    <row r="203" spans="1:4" ht="12.75">
      <c r="A203" s="282">
        <v>5346</v>
      </c>
      <c r="B203" s="283">
        <v>511300</v>
      </c>
      <c r="C203" s="284" t="s">
        <v>573</v>
      </c>
      <c r="D203" s="285"/>
    </row>
    <row r="204" spans="1:4" ht="12.75">
      <c r="A204" s="282">
        <v>5347</v>
      </c>
      <c r="B204" s="283">
        <v>511400</v>
      </c>
      <c r="C204" s="284" t="s">
        <v>574</v>
      </c>
      <c r="D204" s="285"/>
    </row>
    <row r="205" spans="1:4" ht="12.75">
      <c r="A205" s="279">
        <v>5348</v>
      </c>
      <c r="B205" s="277">
        <v>512000</v>
      </c>
      <c r="C205" s="280" t="s">
        <v>865</v>
      </c>
      <c r="D205" s="281">
        <f>SUM(D206:D214)</f>
        <v>0</v>
      </c>
    </row>
    <row r="206" spans="1:4" ht="12.75">
      <c r="A206" s="282">
        <v>5349</v>
      </c>
      <c r="B206" s="283">
        <v>512100</v>
      </c>
      <c r="C206" s="284" t="s">
        <v>575</v>
      </c>
      <c r="D206" s="285"/>
    </row>
    <row r="207" spans="1:4" ht="12.75">
      <c r="A207" s="282">
        <v>5350</v>
      </c>
      <c r="B207" s="283">
        <v>512200</v>
      </c>
      <c r="C207" s="284" t="s">
        <v>183</v>
      </c>
      <c r="D207" s="285"/>
    </row>
    <row r="208" spans="1:4" ht="12.75">
      <c r="A208" s="282">
        <v>5351</v>
      </c>
      <c r="B208" s="283">
        <v>512300</v>
      </c>
      <c r="C208" s="284" t="s">
        <v>184</v>
      </c>
      <c r="D208" s="285"/>
    </row>
    <row r="209" spans="1:4" ht="12.75">
      <c r="A209" s="282">
        <v>5352</v>
      </c>
      <c r="B209" s="283">
        <v>512400</v>
      </c>
      <c r="C209" s="284" t="s">
        <v>346</v>
      </c>
      <c r="D209" s="285"/>
    </row>
    <row r="210" spans="1:4" ht="12.75">
      <c r="A210" s="282">
        <v>5353</v>
      </c>
      <c r="B210" s="283">
        <v>512500</v>
      </c>
      <c r="C210" s="284" t="s">
        <v>185</v>
      </c>
      <c r="D210" s="285"/>
    </row>
    <row r="211" spans="1:4" ht="12.75">
      <c r="A211" s="282">
        <v>5354</v>
      </c>
      <c r="B211" s="283">
        <v>512600</v>
      </c>
      <c r="C211" s="284" t="s">
        <v>754</v>
      </c>
      <c r="D211" s="285"/>
    </row>
    <row r="212" spans="1:4" ht="12.75">
      <c r="A212" s="282">
        <v>5355</v>
      </c>
      <c r="B212" s="283">
        <v>512700</v>
      </c>
      <c r="C212" s="284" t="s">
        <v>103</v>
      </c>
      <c r="D212" s="285"/>
    </row>
    <row r="213" spans="1:4" ht="12.75">
      <c r="A213" s="282">
        <v>5356</v>
      </c>
      <c r="B213" s="283">
        <v>512800</v>
      </c>
      <c r="C213" s="284" t="s">
        <v>104</v>
      </c>
      <c r="D213" s="285"/>
    </row>
    <row r="214" spans="1:4" ht="12.75">
      <c r="A214" s="282">
        <v>5357</v>
      </c>
      <c r="B214" s="283">
        <v>512900</v>
      </c>
      <c r="C214" s="284" t="s">
        <v>576</v>
      </c>
      <c r="D214" s="285"/>
    </row>
    <row r="215" spans="1:4" ht="12.75">
      <c r="A215" s="279">
        <v>5358</v>
      </c>
      <c r="B215" s="277">
        <v>513000</v>
      </c>
      <c r="C215" s="280" t="s">
        <v>866</v>
      </c>
      <c r="D215" s="281">
        <f>D216</f>
        <v>0</v>
      </c>
    </row>
    <row r="216" spans="1:4" ht="12.75">
      <c r="A216" s="282">
        <v>5359</v>
      </c>
      <c r="B216" s="283">
        <v>513100</v>
      </c>
      <c r="C216" s="284" t="s">
        <v>583</v>
      </c>
      <c r="D216" s="285"/>
    </row>
    <row r="217" spans="1:4" ht="12.75">
      <c r="A217" s="279">
        <v>5360</v>
      </c>
      <c r="B217" s="277">
        <v>514000</v>
      </c>
      <c r="C217" s="280" t="s">
        <v>867</v>
      </c>
      <c r="D217" s="281">
        <f>D218</f>
        <v>0</v>
      </c>
    </row>
    <row r="218" spans="1:4" ht="12.75">
      <c r="A218" s="282">
        <v>5361</v>
      </c>
      <c r="B218" s="283">
        <v>514100</v>
      </c>
      <c r="C218" s="284" t="s">
        <v>577</v>
      </c>
      <c r="D218" s="285"/>
    </row>
    <row r="219" spans="1:4" ht="12.75">
      <c r="A219" s="279">
        <v>5362</v>
      </c>
      <c r="B219" s="277">
        <v>515000</v>
      </c>
      <c r="C219" s="280" t="s">
        <v>868</v>
      </c>
      <c r="D219" s="281">
        <f>D220</f>
        <v>0</v>
      </c>
    </row>
    <row r="220" spans="1:4" ht="12.75">
      <c r="A220" s="282">
        <v>5363</v>
      </c>
      <c r="B220" s="283">
        <v>515100</v>
      </c>
      <c r="C220" s="284" t="s">
        <v>462</v>
      </c>
      <c r="D220" s="285"/>
    </row>
    <row r="221" spans="1:4" ht="12.75">
      <c r="A221" s="279">
        <v>5364</v>
      </c>
      <c r="B221" s="277">
        <v>520000</v>
      </c>
      <c r="C221" s="280" t="s">
        <v>869</v>
      </c>
      <c r="D221" s="281">
        <f>D222+D224+D228</f>
        <v>0</v>
      </c>
    </row>
    <row r="222" spans="1:4" ht="12.75">
      <c r="A222" s="279">
        <v>5365</v>
      </c>
      <c r="B222" s="277">
        <v>521000</v>
      </c>
      <c r="C222" s="280" t="s">
        <v>870</v>
      </c>
      <c r="D222" s="281">
        <f>D223</f>
        <v>0</v>
      </c>
    </row>
    <row r="223" spans="1:4" ht="12.75">
      <c r="A223" s="282">
        <v>5366</v>
      </c>
      <c r="B223" s="283">
        <v>521100</v>
      </c>
      <c r="C223" s="284" t="s">
        <v>334</v>
      </c>
      <c r="D223" s="285"/>
    </row>
    <row r="224" spans="1:4" ht="12.75">
      <c r="A224" s="279">
        <v>5367</v>
      </c>
      <c r="B224" s="277">
        <v>522000</v>
      </c>
      <c r="C224" s="280" t="s">
        <v>871</v>
      </c>
      <c r="D224" s="281">
        <f>SUM(D225:D227)</f>
        <v>0</v>
      </c>
    </row>
    <row r="225" spans="1:4" ht="12.75">
      <c r="A225" s="282">
        <v>5368</v>
      </c>
      <c r="B225" s="283">
        <v>522100</v>
      </c>
      <c r="C225" s="284" t="s">
        <v>536</v>
      </c>
      <c r="D225" s="285"/>
    </row>
    <row r="226" spans="1:4" ht="12.75">
      <c r="A226" s="282">
        <v>5369</v>
      </c>
      <c r="B226" s="283">
        <v>522200</v>
      </c>
      <c r="C226" s="284" t="s">
        <v>328</v>
      </c>
      <c r="D226" s="285"/>
    </row>
    <row r="227" spans="1:4" ht="12.75">
      <c r="A227" s="282">
        <v>5370</v>
      </c>
      <c r="B227" s="283">
        <v>522300</v>
      </c>
      <c r="C227" s="284" t="s">
        <v>329</v>
      </c>
      <c r="D227" s="285"/>
    </row>
    <row r="228" spans="1:4" ht="12.75">
      <c r="A228" s="279">
        <v>5371</v>
      </c>
      <c r="B228" s="277">
        <v>523000</v>
      </c>
      <c r="C228" s="280" t="s">
        <v>872</v>
      </c>
      <c r="D228" s="281">
        <f>D229</f>
        <v>0</v>
      </c>
    </row>
    <row r="229" spans="1:4" ht="12.75">
      <c r="A229" s="282">
        <v>5372</v>
      </c>
      <c r="B229" s="283">
        <v>523100</v>
      </c>
      <c r="C229" s="284" t="s">
        <v>330</v>
      </c>
      <c r="D229" s="285"/>
    </row>
    <row r="230" spans="1:4" ht="12.75">
      <c r="A230" s="279">
        <v>5373</v>
      </c>
      <c r="B230" s="277">
        <v>530000</v>
      </c>
      <c r="C230" s="280" t="s">
        <v>873</v>
      </c>
      <c r="D230" s="281">
        <f>D231</f>
        <v>0</v>
      </c>
    </row>
    <row r="231" spans="1:4" ht="12.75">
      <c r="A231" s="279">
        <v>5374</v>
      </c>
      <c r="B231" s="277">
        <v>531000</v>
      </c>
      <c r="C231" s="280" t="s">
        <v>874</v>
      </c>
      <c r="D231" s="281">
        <f>D232</f>
        <v>0</v>
      </c>
    </row>
    <row r="232" spans="1:4" ht="12.75">
      <c r="A232" s="282">
        <v>5375</v>
      </c>
      <c r="B232" s="283">
        <v>531100</v>
      </c>
      <c r="C232" s="284" t="s">
        <v>437</v>
      </c>
      <c r="D232" s="285"/>
    </row>
    <row r="233" spans="1:4" ht="12.75">
      <c r="A233" s="279">
        <v>5376</v>
      </c>
      <c r="B233" s="277">
        <v>540000</v>
      </c>
      <c r="C233" s="280" t="s">
        <v>875</v>
      </c>
      <c r="D233" s="281">
        <f>D234+D236+D238</f>
        <v>0</v>
      </c>
    </row>
    <row r="234" spans="1:4" ht="12.75">
      <c r="A234" s="279">
        <v>5377</v>
      </c>
      <c r="B234" s="277">
        <v>541000</v>
      </c>
      <c r="C234" s="280" t="s">
        <v>876</v>
      </c>
      <c r="D234" s="281">
        <f>D235</f>
        <v>0</v>
      </c>
    </row>
    <row r="235" spans="1:4" ht="12.75">
      <c r="A235" s="282">
        <v>5378</v>
      </c>
      <c r="B235" s="283">
        <v>541100</v>
      </c>
      <c r="C235" s="284" t="s">
        <v>368</v>
      </c>
      <c r="D235" s="285"/>
    </row>
    <row r="236" spans="1:4" ht="12.75">
      <c r="A236" s="279">
        <v>5379</v>
      </c>
      <c r="B236" s="277">
        <v>542000</v>
      </c>
      <c r="C236" s="280" t="s">
        <v>877</v>
      </c>
      <c r="D236" s="281">
        <f>D237</f>
        <v>0</v>
      </c>
    </row>
    <row r="237" spans="1:4" ht="12.75">
      <c r="A237" s="282">
        <v>5380</v>
      </c>
      <c r="B237" s="283">
        <v>542100</v>
      </c>
      <c r="C237" s="284" t="s">
        <v>331</v>
      </c>
      <c r="D237" s="285"/>
    </row>
    <row r="238" spans="1:4" ht="12.75">
      <c r="A238" s="279">
        <v>5381</v>
      </c>
      <c r="B238" s="277">
        <v>543000</v>
      </c>
      <c r="C238" s="280" t="s">
        <v>878</v>
      </c>
      <c r="D238" s="281">
        <f>D239+D240</f>
        <v>0</v>
      </c>
    </row>
    <row r="239" spans="1:4" ht="12.75">
      <c r="A239" s="282">
        <v>5382</v>
      </c>
      <c r="B239" s="283">
        <v>543100</v>
      </c>
      <c r="C239" s="284" t="s">
        <v>332</v>
      </c>
      <c r="D239" s="285"/>
    </row>
    <row r="240" spans="1:4" ht="12.75">
      <c r="A240" s="282">
        <v>5383</v>
      </c>
      <c r="B240" s="283">
        <v>543200</v>
      </c>
      <c r="C240" s="284" t="s">
        <v>333</v>
      </c>
      <c r="D240" s="285"/>
    </row>
    <row r="241" spans="1:4" ht="25.5">
      <c r="A241" s="279">
        <v>5384</v>
      </c>
      <c r="B241" s="277">
        <v>550000</v>
      </c>
      <c r="C241" s="280" t="s">
        <v>879</v>
      </c>
      <c r="D241" s="281">
        <f>D242</f>
        <v>0</v>
      </c>
    </row>
    <row r="242" spans="1:4" ht="25.5">
      <c r="A242" s="279">
        <v>5385</v>
      </c>
      <c r="B242" s="277">
        <v>551000</v>
      </c>
      <c r="C242" s="280" t="s">
        <v>880</v>
      </c>
      <c r="D242" s="281">
        <f>D243</f>
        <v>0</v>
      </c>
    </row>
    <row r="243" spans="1:4" ht="25.5">
      <c r="A243" s="282">
        <v>5386</v>
      </c>
      <c r="B243" s="283">
        <v>551100</v>
      </c>
      <c r="C243" s="284" t="s">
        <v>643</v>
      </c>
      <c r="D243" s="285"/>
    </row>
    <row r="244" spans="1:4" ht="25.5">
      <c r="A244" s="279">
        <v>5387</v>
      </c>
      <c r="B244" s="277">
        <v>600000</v>
      </c>
      <c r="C244" s="280" t="s">
        <v>881</v>
      </c>
      <c r="D244" s="281">
        <f>D245+D270</f>
        <v>0</v>
      </c>
    </row>
    <row r="245" spans="1:4" ht="12.75">
      <c r="A245" s="279">
        <v>5388</v>
      </c>
      <c r="B245" s="277">
        <v>610000</v>
      </c>
      <c r="C245" s="280" t="s">
        <v>882</v>
      </c>
      <c r="D245" s="281">
        <f>D246+D256+D264+D266+D268</f>
        <v>0</v>
      </c>
    </row>
    <row r="246" spans="1:4" ht="12.75">
      <c r="A246" s="279">
        <v>5389</v>
      </c>
      <c r="B246" s="277">
        <v>611000</v>
      </c>
      <c r="C246" s="280" t="s">
        <v>883</v>
      </c>
      <c r="D246" s="281">
        <f>SUM(D247:D255)</f>
        <v>0</v>
      </c>
    </row>
    <row r="247" spans="1:4" ht="12.75">
      <c r="A247" s="282">
        <v>5390</v>
      </c>
      <c r="B247" s="283">
        <v>611100</v>
      </c>
      <c r="C247" s="284" t="s">
        <v>344</v>
      </c>
      <c r="D247" s="285"/>
    </row>
    <row r="248" spans="1:4" ht="12.75">
      <c r="A248" s="282">
        <v>5391</v>
      </c>
      <c r="B248" s="283">
        <v>611200</v>
      </c>
      <c r="C248" s="284" t="s">
        <v>345</v>
      </c>
      <c r="D248" s="285"/>
    </row>
    <row r="249" spans="1:4" ht="12.75">
      <c r="A249" s="282">
        <v>5392</v>
      </c>
      <c r="B249" s="283">
        <v>611300</v>
      </c>
      <c r="C249" s="284" t="s">
        <v>490</v>
      </c>
      <c r="D249" s="285"/>
    </row>
    <row r="250" spans="1:4" ht="12.75">
      <c r="A250" s="282">
        <v>5393</v>
      </c>
      <c r="B250" s="283">
        <v>611400</v>
      </c>
      <c r="C250" s="284" t="s">
        <v>491</v>
      </c>
      <c r="D250" s="285"/>
    </row>
    <row r="251" spans="1:4" ht="12.75">
      <c r="A251" s="282">
        <v>5394</v>
      </c>
      <c r="B251" s="283">
        <v>611500</v>
      </c>
      <c r="C251" s="284" t="s">
        <v>492</v>
      </c>
      <c r="D251" s="285"/>
    </row>
    <row r="252" spans="1:4" ht="12.75">
      <c r="A252" s="282">
        <v>5395</v>
      </c>
      <c r="B252" s="283">
        <v>611600</v>
      </c>
      <c r="C252" s="284" t="s">
        <v>493</v>
      </c>
      <c r="D252" s="285"/>
    </row>
    <row r="253" spans="1:4" ht="12.75">
      <c r="A253" s="282">
        <v>5396</v>
      </c>
      <c r="B253" s="283">
        <v>611700</v>
      </c>
      <c r="C253" s="284" t="s">
        <v>884</v>
      </c>
      <c r="D253" s="285"/>
    </row>
    <row r="254" spans="1:4" ht="12.75">
      <c r="A254" s="282">
        <v>5397</v>
      </c>
      <c r="B254" s="283">
        <v>611800</v>
      </c>
      <c r="C254" s="284" t="s">
        <v>494</v>
      </c>
      <c r="D254" s="285"/>
    </row>
    <row r="255" spans="1:4" ht="12.75">
      <c r="A255" s="282">
        <v>5398</v>
      </c>
      <c r="B255" s="283">
        <v>611900</v>
      </c>
      <c r="C255" s="284" t="s">
        <v>193</v>
      </c>
      <c r="D255" s="285"/>
    </row>
    <row r="256" spans="1:4" ht="12.75">
      <c r="A256" s="279">
        <v>5399</v>
      </c>
      <c r="B256" s="277">
        <v>612000</v>
      </c>
      <c r="C256" s="280" t="s">
        <v>885</v>
      </c>
      <c r="D256" s="281">
        <f>SUM(D257:D263)</f>
        <v>0</v>
      </c>
    </row>
    <row r="257" spans="1:4" ht="25.5">
      <c r="A257" s="282">
        <v>5400</v>
      </c>
      <c r="B257" s="283">
        <v>612100</v>
      </c>
      <c r="C257" s="284" t="s">
        <v>755</v>
      </c>
      <c r="D257" s="285"/>
    </row>
    <row r="258" spans="1:4" ht="12.75">
      <c r="A258" s="282">
        <v>5401</v>
      </c>
      <c r="B258" s="283">
        <v>612200</v>
      </c>
      <c r="C258" s="284" t="s">
        <v>495</v>
      </c>
      <c r="D258" s="285"/>
    </row>
    <row r="259" spans="1:4" ht="12.75">
      <c r="A259" s="282">
        <v>5402</v>
      </c>
      <c r="B259" s="283">
        <v>612300</v>
      </c>
      <c r="C259" s="284" t="s">
        <v>105</v>
      </c>
      <c r="D259" s="285"/>
    </row>
    <row r="260" spans="1:4" ht="12.75">
      <c r="A260" s="282">
        <v>5403</v>
      </c>
      <c r="B260" s="283">
        <v>612400</v>
      </c>
      <c r="C260" s="284" t="s">
        <v>886</v>
      </c>
      <c r="D260" s="285"/>
    </row>
    <row r="261" spans="1:4" ht="12.75">
      <c r="A261" s="282">
        <v>5404</v>
      </c>
      <c r="B261" s="283">
        <v>612500</v>
      </c>
      <c r="C261" s="284" t="s">
        <v>887</v>
      </c>
      <c r="D261" s="285"/>
    </row>
    <row r="262" spans="1:4" ht="12.75">
      <c r="A262" s="282">
        <v>5405</v>
      </c>
      <c r="B262" s="283">
        <v>612600</v>
      </c>
      <c r="C262" s="284" t="s">
        <v>106</v>
      </c>
      <c r="D262" s="285"/>
    </row>
    <row r="263" spans="1:4" ht="12.75">
      <c r="A263" s="282">
        <v>5406</v>
      </c>
      <c r="B263" s="283">
        <v>612900</v>
      </c>
      <c r="C263" s="284" t="s">
        <v>665</v>
      </c>
      <c r="D263" s="285"/>
    </row>
    <row r="264" spans="1:4" ht="12.75">
      <c r="A264" s="279">
        <v>5407</v>
      </c>
      <c r="B264" s="277">
        <v>613000</v>
      </c>
      <c r="C264" s="280" t="s">
        <v>888</v>
      </c>
      <c r="D264" s="281">
        <f>D265</f>
        <v>0</v>
      </c>
    </row>
    <row r="265" spans="1:4" ht="12.75">
      <c r="A265" s="282">
        <v>5408</v>
      </c>
      <c r="B265" s="283">
        <v>613100</v>
      </c>
      <c r="C265" s="284" t="s">
        <v>107</v>
      </c>
      <c r="D265" s="285"/>
    </row>
    <row r="266" spans="1:4" ht="12.75">
      <c r="A266" s="279">
        <v>5409</v>
      </c>
      <c r="B266" s="277">
        <v>614000</v>
      </c>
      <c r="C266" s="280" t="s">
        <v>889</v>
      </c>
      <c r="D266" s="281">
        <f>D267</f>
        <v>0</v>
      </c>
    </row>
    <row r="267" spans="1:4" ht="12.75">
      <c r="A267" s="282">
        <v>5410</v>
      </c>
      <c r="B267" s="283">
        <v>614100</v>
      </c>
      <c r="C267" s="284" t="s">
        <v>149</v>
      </c>
      <c r="D267" s="285"/>
    </row>
    <row r="268" spans="1:4" ht="12.75">
      <c r="A268" s="279">
        <v>5411</v>
      </c>
      <c r="B268" s="277">
        <v>615000</v>
      </c>
      <c r="C268" s="280" t="s">
        <v>890</v>
      </c>
      <c r="D268" s="281">
        <f>D269</f>
        <v>0</v>
      </c>
    </row>
    <row r="269" spans="1:4" ht="12.75">
      <c r="A269" s="282">
        <v>5412</v>
      </c>
      <c r="B269" s="283">
        <v>615100</v>
      </c>
      <c r="C269" s="284" t="s">
        <v>756</v>
      </c>
      <c r="D269" s="285"/>
    </row>
    <row r="270" spans="1:4" ht="12.75">
      <c r="A270" s="279">
        <v>5413</v>
      </c>
      <c r="B270" s="277">
        <v>620000</v>
      </c>
      <c r="C270" s="280" t="s">
        <v>891</v>
      </c>
      <c r="D270" s="281">
        <f>D271+D281+D290</f>
        <v>0</v>
      </c>
    </row>
    <row r="271" spans="1:4" ht="12.75">
      <c r="A271" s="279">
        <v>5414</v>
      </c>
      <c r="B271" s="277">
        <v>621000</v>
      </c>
      <c r="C271" s="280" t="s">
        <v>892</v>
      </c>
      <c r="D271" s="281">
        <f>SUM(D272:D280)</f>
        <v>0</v>
      </c>
    </row>
    <row r="272" spans="1:4" ht="12.75">
      <c r="A272" s="282">
        <v>5415</v>
      </c>
      <c r="B272" s="283">
        <v>621100</v>
      </c>
      <c r="C272" s="284" t="s">
        <v>108</v>
      </c>
      <c r="D272" s="285"/>
    </row>
    <row r="273" spans="1:4" ht="12.75">
      <c r="A273" s="282">
        <v>5416</v>
      </c>
      <c r="B273" s="283">
        <v>621200</v>
      </c>
      <c r="C273" s="284" t="s">
        <v>335</v>
      </c>
      <c r="D273" s="285"/>
    </row>
    <row r="274" spans="1:4" ht="12.75">
      <c r="A274" s="282">
        <v>5417</v>
      </c>
      <c r="B274" s="283">
        <v>621300</v>
      </c>
      <c r="C274" s="284" t="s">
        <v>487</v>
      </c>
      <c r="D274" s="285"/>
    </row>
    <row r="275" spans="1:4" ht="12.75">
      <c r="A275" s="282">
        <v>5418</v>
      </c>
      <c r="B275" s="283">
        <v>621400</v>
      </c>
      <c r="C275" s="284" t="s">
        <v>150</v>
      </c>
      <c r="D275" s="285"/>
    </row>
    <row r="276" spans="1:4" ht="12.75">
      <c r="A276" s="282">
        <v>5419</v>
      </c>
      <c r="B276" s="283">
        <v>621500</v>
      </c>
      <c r="C276" s="284" t="s">
        <v>109</v>
      </c>
      <c r="D276" s="285"/>
    </row>
    <row r="277" spans="1:4" ht="12.75">
      <c r="A277" s="282">
        <v>5420</v>
      </c>
      <c r="B277" s="283">
        <v>621600</v>
      </c>
      <c r="C277" s="284" t="s">
        <v>488</v>
      </c>
      <c r="D277" s="285"/>
    </row>
    <row r="278" spans="1:4" ht="12.75">
      <c r="A278" s="282">
        <v>5421</v>
      </c>
      <c r="B278" s="283">
        <v>621700</v>
      </c>
      <c r="C278" s="284" t="s">
        <v>348</v>
      </c>
      <c r="D278" s="285"/>
    </row>
    <row r="279" spans="1:4" ht="12.75">
      <c r="A279" s="282">
        <v>5422</v>
      </c>
      <c r="B279" s="283">
        <v>621800</v>
      </c>
      <c r="C279" s="284" t="s">
        <v>489</v>
      </c>
      <c r="D279" s="285"/>
    </row>
    <row r="280" spans="1:4" ht="12.75">
      <c r="A280" s="282">
        <v>5423</v>
      </c>
      <c r="B280" s="283">
        <v>621900</v>
      </c>
      <c r="C280" s="284" t="s">
        <v>349</v>
      </c>
      <c r="D280" s="285"/>
    </row>
    <row r="281" spans="1:4" ht="12.75">
      <c r="A281" s="279">
        <v>5424</v>
      </c>
      <c r="B281" s="277">
        <v>622000</v>
      </c>
      <c r="C281" s="280" t="s">
        <v>893</v>
      </c>
      <c r="D281" s="281">
        <f>SUM(D282:D289)</f>
        <v>0</v>
      </c>
    </row>
    <row r="282" spans="1:4" ht="12.75">
      <c r="A282" s="282">
        <v>5425</v>
      </c>
      <c r="B282" s="283">
        <v>622100</v>
      </c>
      <c r="C282" s="284" t="s">
        <v>350</v>
      </c>
      <c r="D282" s="285"/>
    </row>
    <row r="283" spans="1:4" ht="12.75">
      <c r="A283" s="282">
        <v>5426</v>
      </c>
      <c r="B283" s="283">
        <v>622200</v>
      </c>
      <c r="C283" s="284" t="s">
        <v>644</v>
      </c>
      <c r="D283" s="285"/>
    </row>
    <row r="284" spans="1:4" ht="12.75">
      <c r="A284" s="282">
        <v>5427</v>
      </c>
      <c r="B284" s="283">
        <v>622300</v>
      </c>
      <c r="C284" s="284" t="s">
        <v>645</v>
      </c>
      <c r="D284" s="285"/>
    </row>
    <row r="285" spans="1:4" ht="12.75">
      <c r="A285" s="282">
        <v>5428</v>
      </c>
      <c r="B285" s="283">
        <v>622400</v>
      </c>
      <c r="C285" s="284" t="s">
        <v>646</v>
      </c>
      <c r="D285" s="285"/>
    </row>
    <row r="286" spans="1:4" ht="12.75">
      <c r="A286" s="282">
        <v>5429</v>
      </c>
      <c r="B286" s="283">
        <v>622500</v>
      </c>
      <c r="C286" s="284" t="s">
        <v>647</v>
      </c>
      <c r="D286" s="285"/>
    </row>
    <row r="287" spans="1:4" ht="12.75">
      <c r="A287" s="282">
        <v>5430</v>
      </c>
      <c r="B287" s="283">
        <v>622600</v>
      </c>
      <c r="C287" s="284" t="s">
        <v>352</v>
      </c>
      <c r="D287" s="285"/>
    </row>
    <row r="288" spans="1:4" ht="12.75">
      <c r="A288" s="282">
        <v>5431</v>
      </c>
      <c r="B288" s="283">
        <v>622700</v>
      </c>
      <c r="C288" s="284" t="s">
        <v>351</v>
      </c>
      <c r="D288" s="285"/>
    </row>
    <row r="289" spans="1:4" ht="12.75">
      <c r="A289" s="282">
        <v>5432</v>
      </c>
      <c r="B289" s="283">
        <v>622800</v>
      </c>
      <c r="C289" s="284" t="s">
        <v>151</v>
      </c>
      <c r="D289" s="285"/>
    </row>
    <row r="290" spans="1:4" ht="27.75" customHeight="1">
      <c r="A290" s="279">
        <v>5433</v>
      </c>
      <c r="B290" s="277">
        <v>623000</v>
      </c>
      <c r="C290" s="280" t="s">
        <v>894</v>
      </c>
      <c r="D290" s="281">
        <f>D291</f>
        <v>0</v>
      </c>
    </row>
    <row r="291" spans="1:4" ht="25.5">
      <c r="A291" s="282">
        <v>5434</v>
      </c>
      <c r="B291" s="283">
        <v>623100</v>
      </c>
      <c r="C291" s="284" t="s">
        <v>895</v>
      </c>
      <c r="D291" s="285"/>
    </row>
    <row r="292" spans="1:4" ht="13.5" thickBot="1">
      <c r="A292" s="286">
        <v>5435</v>
      </c>
      <c r="B292" s="287"/>
      <c r="C292" s="288" t="s">
        <v>896</v>
      </c>
      <c r="D292" s="289">
        <f>D29+D244</f>
        <v>0</v>
      </c>
    </row>
    <row r="294" ht="55.5" customHeight="1"/>
    <row r="295" spans="1:5" ht="12.75">
      <c r="A295" s="299" t="s">
        <v>1021</v>
      </c>
      <c r="B295" s="299"/>
      <c r="C295" s="165"/>
      <c r="D295" s="300" t="s">
        <v>1024</v>
      </c>
      <c r="E295" s="165"/>
    </row>
    <row r="296" spans="1:5" ht="18" customHeight="1">
      <c r="A296" s="165" t="s">
        <v>312</v>
      </c>
      <c r="C296" s="165"/>
      <c r="D296" s="300" t="s">
        <v>1022</v>
      </c>
      <c r="E296" s="166"/>
    </row>
  </sheetData>
  <sheetProtection password="CB01" sheet="1"/>
  <mergeCells count="8">
    <mergeCell ref="A5:G5"/>
    <mergeCell ref="A9:D9"/>
    <mergeCell ref="A20:G20"/>
    <mergeCell ref="A22:D22"/>
    <mergeCell ref="A25:A27"/>
    <mergeCell ref="B25:B27"/>
    <mergeCell ref="C25:C27"/>
    <mergeCell ref="D25:D27"/>
  </mergeCells>
  <dataValidations count="2">
    <dataValidation type="whole" allowBlank="1" showErrorMessage="1" errorTitle="Upozorenje" error="Niste uneli korektnu vrednost!&#10;Ponovite unos." sqref="D29:D292">
      <formula1>0</formula1>
      <formula2>999999999</formula2>
    </dataValidation>
    <dataValidation type="whole" operator="greaterThanOrEqual" allowBlank="1" showInputMessage="1" showErrorMessage="1" errorTitle="Upozorenje!" error="Uneli ste nekorektnu vrednost.Ponovite unos." sqref="F14:F18 D13:G13">
      <formula1>0</formula1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landscape" paperSize="9" scale="80" r:id="rId2"/>
  <rowBreaks count="1" manualBreakCount="1">
    <brk id="19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993</v>
      </c>
      <c r="B1" s="215" t="s">
        <v>986</v>
      </c>
      <c r="C1" s="215" t="s">
        <v>996</v>
      </c>
      <c r="G1" s="365" t="s">
        <v>992</v>
      </c>
      <c r="H1" s="366"/>
    </row>
    <row r="2" spans="1:8" ht="14.25" customHeight="1">
      <c r="A2" s="231" t="str">
        <f>MaticniBroj</f>
        <v>08246939</v>
      </c>
      <c r="B2" s="231" t="str">
        <f>NazivKorisnika</f>
        <v>Zavod za zdravstvenu zaštitu radnika Novi Sad</v>
      </c>
      <c r="C2" s="236"/>
      <c r="E2" s="237">
        <v>1</v>
      </c>
      <c r="G2" s="234" t="s">
        <v>995</v>
      </c>
      <c r="H2" s="234" t="s">
        <v>985</v>
      </c>
    </row>
    <row r="3" spans="4:6" ht="12.75">
      <c r="D3" s="94"/>
      <c r="E3" s="216" t="s">
        <v>994</v>
      </c>
      <c r="F3" s="216" t="s">
        <v>985</v>
      </c>
    </row>
    <row r="4" spans="3:7" ht="12.75">
      <c r="C4" s="238" t="s">
        <v>417</v>
      </c>
      <c r="D4" s="214" t="s">
        <v>1000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418</v>
      </c>
      <c r="D6" s="214" t="s">
        <v>984</v>
      </c>
      <c r="E6" s="242" t="s">
        <v>999</v>
      </c>
      <c r="F6" s="241">
        <f>OZPR!H31</f>
        <v>9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419</v>
      </c>
      <c r="D8" s="226" t="s">
        <v>998</v>
      </c>
      <c r="E8" s="227"/>
      <c r="F8" s="229">
        <f>F4+F6</f>
        <v>9</v>
      </c>
      <c r="G8" s="217"/>
    </row>
    <row r="9" spans="4:7" ht="12.75">
      <c r="D9" s="224"/>
      <c r="F9" s="220"/>
      <c r="G9" s="219"/>
    </row>
    <row r="10" spans="3:7" ht="12.75">
      <c r="C10" s="238" t="s">
        <v>420</v>
      </c>
      <c r="D10" s="214" t="s">
        <v>987</v>
      </c>
      <c r="E10" s="242" t="s">
        <v>999</v>
      </c>
      <c r="F10" s="241">
        <f>Obrazac5!I138</f>
        <v>13125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421</v>
      </c>
      <c r="D12" s="369" t="s">
        <v>997</v>
      </c>
      <c r="E12" s="370"/>
      <c r="F12" s="370"/>
      <c r="G12" s="233">
        <f>F8-F10</f>
        <v>-13116</v>
      </c>
      <c r="H12" s="239">
        <f>G12</f>
        <v>-13116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422</v>
      </c>
      <c r="D14" s="214" t="s">
        <v>1003</v>
      </c>
      <c r="E14" s="242" t="s">
        <v>999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423</v>
      </c>
      <c r="D16" s="214" t="s">
        <v>989</v>
      </c>
      <c r="E16" s="242" t="s">
        <v>999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424</v>
      </c>
      <c r="D18" s="226" t="s">
        <v>1004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425</v>
      </c>
      <c r="D20" s="214" t="s">
        <v>988</v>
      </c>
      <c r="E20" s="242" t="s">
        <v>999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426</v>
      </c>
      <c r="D22" s="371" t="s">
        <v>1005</v>
      </c>
      <c r="E22" s="372"/>
      <c r="F22" s="373"/>
      <c r="G22" s="233">
        <f>F18-F20</f>
        <v>0</v>
      </c>
      <c r="H22" s="235">
        <f>Odstupanje_1</f>
        <v>0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343</v>
      </c>
      <c r="D24" s="214" t="s">
        <v>990</v>
      </c>
      <c r="E24" s="242" t="s">
        <v>999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401</v>
      </c>
      <c r="D26" s="243" t="s">
        <v>991</v>
      </c>
      <c r="E26" s="242" t="s">
        <v>999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402</v>
      </c>
      <c r="D28" s="243" t="s">
        <v>1006</v>
      </c>
      <c r="E28" s="242" t="s">
        <v>999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403</v>
      </c>
      <c r="D30" s="367" t="s">
        <v>1007</v>
      </c>
      <c r="E30" s="368"/>
      <c r="F30" s="368"/>
      <c r="G30" s="233">
        <f>H22-F24-F26-F28</f>
        <v>0</v>
      </c>
      <c r="H30" s="235">
        <f>G30</f>
        <v>0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2019-07-10T12:09:43Z</cp:lastPrinted>
  <dcterms:created xsi:type="dcterms:W3CDTF">2002-07-23T06:43:57Z</dcterms:created>
  <dcterms:modified xsi:type="dcterms:W3CDTF">2019-07-10T12:14:57Z</dcterms:modified>
  <cp:category/>
  <cp:version/>
  <cp:contentType/>
  <cp:contentStatus/>
</cp:coreProperties>
</file>